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lnapoli3sud-my.sharepoint.com/personal/958209_aslnapoli3sud_it/Documents/CIMSA/PROCEDURA DATI 2025 PREMIALITA' 2026/APPROVAZIONE PUNTEGGI_VARIAZIONI_TETTI 2026/07082026/rivisti/"/>
    </mc:Choice>
  </mc:AlternateContent>
  <xr:revisionPtr revIDLastSave="53" documentId="8_{118BA67C-6EF3-4E99-B321-DBDAEF701BBF}" xr6:coauthVersionLast="47" xr6:coauthVersionMax="47" xr10:uidLastSave="{D70EEAFB-D00B-40FF-A016-05F2B290F5BF}"/>
  <bookViews>
    <workbookView xWindow="-120" yWindow="-120" windowWidth="29040" windowHeight="15840" tabRatio="899" firstSheet="2" activeTab="2" xr2:uid="{CFF8F132-6FC7-4463-A844-9AFFEF331ACD}"/>
  </bookViews>
  <sheets>
    <sheet name="Legenda" sheetId="13" r:id="rId1"/>
    <sheet name="Rilevazione A1_2025" sheetId="9" r:id="rId2"/>
    <sheet name="Tracciato di rilevazione_2025" sheetId="5" r:id="rId3"/>
    <sheet name="Personale_2025" sheetId="12" r:id="rId4"/>
    <sheet name="Note di compilazione" sheetId="3" r:id="rId5"/>
    <sheet name="BRANCHE-Apparecchiature" sheetId="6" r:id="rId6"/>
    <sheet name="Algoritmo" sheetId="7" r:id="rId7"/>
    <sheet name="Esempi applicazione" sheetId="8" r:id="rId8"/>
  </sheets>
  <externalReferences>
    <externalReference r:id="rId9"/>
    <externalReference r:id="rId10"/>
    <externalReference r:id="rId11"/>
  </externalReferences>
  <definedNames>
    <definedName name="_xlnm._FilterDatabase" localSheetId="5" hidden="1">'BRANCHE-Apparecchiature'!$A$1:$F$141</definedName>
    <definedName name="_xlnm._FilterDatabase" localSheetId="2" hidden="1">'Tracciato di rilevazione_2025'!$A$2:$AX$150</definedName>
    <definedName name="_xlnm.Print_Area" localSheetId="1">'Rilevazione A1_2025'!$A$1:$L$100</definedName>
    <definedName name="_xlnm.Print_Area" localSheetId="2">'Tracciato di rilevazione_2025'!$A$1:$AU$100</definedName>
    <definedName name="_xlnm.Print_Titles" localSheetId="5">'BRANCHE-Apparecchiature'!$1:$1</definedName>
    <definedName name="_xlnm.Print_Titles" localSheetId="2">'Tracciato di rilevazione_2025'!$1:$2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X120" i="5" l="1"/>
  <c r="P53" i="5" l="1"/>
  <c r="U56" i="5" l="1"/>
  <c r="AX40" i="5"/>
  <c r="AX41" i="5"/>
  <c r="AX39" i="5"/>
  <c r="AX106" i="5"/>
  <c r="AX107" i="5"/>
  <c r="AX108" i="5"/>
  <c r="AX109" i="5"/>
  <c r="AX110" i="5"/>
  <c r="AX111" i="5"/>
  <c r="AX112" i="5"/>
  <c r="AX114" i="5"/>
  <c r="AX105" i="5"/>
  <c r="AX43" i="5"/>
  <c r="AX44" i="5"/>
  <c r="AX45" i="5"/>
  <c r="AX46" i="5"/>
  <c r="AX47" i="5"/>
  <c r="AX48" i="5"/>
  <c r="AX49" i="5"/>
  <c r="AX50" i="5"/>
  <c r="AX51" i="5"/>
  <c r="AX52" i="5"/>
  <c r="AX53" i="5"/>
  <c r="AX54" i="5"/>
  <c r="AX55" i="5"/>
  <c r="AX56" i="5"/>
  <c r="AX57" i="5"/>
  <c r="AX58" i="5"/>
  <c r="AX59" i="5"/>
  <c r="AX60" i="5"/>
  <c r="AX61" i="5"/>
  <c r="AX62" i="5"/>
  <c r="AX63" i="5"/>
  <c r="AX64" i="5"/>
  <c r="AX65" i="5"/>
  <c r="AX66" i="5"/>
  <c r="AX67" i="5"/>
  <c r="AX68" i="5"/>
  <c r="AX42" i="5"/>
  <c r="AF116" i="5"/>
  <c r="AG116" i="5"/>
  <c r="AF117" i="5"/>
  <c r="AG117" i="5"/>
  <c r="AF118" i="5"/>
  <c r="AG118" i="5"/>
  <c r="AF119" i="5"/>
  <c r="AG119" i="5"/>
  <c r="AF120" i="5"/>
  <c r="AG120" i="5"/>
  <c r="AF121" i="5"/>
  <c r="AG121" i="5"/>
  <c r="AF122" i="5"/>
  <c r="AG122" i="5"/>
  <c r="AF123" i="5"/>
  <c r="AG123" i="5"/>
  <c r="AF124" i="5"/>
  <c r="AG124" i="5"/>
  <c r="AF125" i="5"/>
  <c r="AG125" i="5"/>
  <c r="AF126" i="5"/>
  <c r="AG126" i="5"/>
  <c r="AF127" i="5"/>
  <c r="AG127" i="5"/>
  <c r="AF128" i="5"/>
  <c r="AG128" i="5"/>
  <c r="AF129" i="5"/>
  <c r="AG129" i="5"/>
  <c r="AF130" i="5"/>
  <c r="AG130" i="5"/>
  <c r="AF131" i="5"/>
  <c r="AG131" i="5"/>
  <c r="AF132" i="5"/>
  <c r="AG132" i="5"/>
  <c r="AF133" i="5"/>
  <c r="AG133" i="5"/>
  <c r="AF134" i="5"/>
  <c r="AG134" i="5"/>
  <c r="AF135" i="5"/>
  <c r="AG135" i="5"/>
  <c r="AF136" i="5"/>
  <c r="AG136" i="5"/>
  <c r="AF137" i="5"/>
  <c r="AG137" i="5"/>
  <c r="AF138" i="5"/>
  <c r="AG138" i="5"/>
  <c r="AF139" i="5"/>
  <c r="AG139" i="5"/>
  <c r="AF140" i="5"/>
  <c r="AG140" i="5"/>
  <c r="AF141" i="5"/>
  <c r="AG141" i="5"/>
  <c r="AF142" i="5"/>
  <c r="AG142" i="5"/>
  <c r="AF143" i="5"/>
  <c r="AG143" i="5"/>
  <c r="AF144" i="5"/>
  <c r="AG144" i="5"/>
  <c r="AF145" i="5"/>
  <c r="AG145" i="5"/>
  <c r="AF146" i="5"/>
  <c r="AG146" i="5"/>
  <c r="AF147" i="5"/>
  <c r="AG147" i="5"/>
  <c r="AF148" i="5"/>
  <c r="AG148" i="5"/>
  <c r="AF149" i="5"/>
  <c r="AG149" i="5"/>
  <c r="AF150" i="5"/>
  <c r="AG150" i="5"/>
  <c r="AG115" i="5"/>
  <c r="AF115" i="5"/>
  <c r="AX12" i="5" l="1"/>
  <c r="AX16" i="5"/>
  <c r="U26" i="5" l="1"/>
  <c r="AQ3" i="5" l="1"/>
  <c r="AQ4" i="5"/>
  <c r="AQ5" i="5"/>
  <c r="AQ6" i="5"/>
  <c r="AQ7" i="5"/>
  <c r="AQ9" i="5"/>
  <c r="AQ11" i="5"/>
  <c r="AQ13" i="5"/>
  <c r="AQ14" i="5"/>
  <c r="AQ21" i="5"/>
  <c r="AQ22" i="5"/>
  <c r="AQ23" i="5"/>
  <c r="AQ24" i="5"/>
  <c r="AQ25" i="5"/>
  <c r="AQ26" i="5"/>
  <c r="AQ27" i="5"/>
  <c r="AQ28" i="5"/>
  <c r="AQ29" i="5"/>
  <c r="AQ30" i="5"/>
  <c r="AQ31" i="5"/>
  <c r="AQ32" i="5"/>
  <c r="AQ33" i="5"/>
  <c r="AQ34" i="5"/>
  <c r="AQ35" i="5"/>
  <c r="AQ36" i="5"/>
  <c r="AQ37" i="5"/>
  <c r="AQ38" i="5"/>
  <c r="AQ40" i="5"/>
  <c r="AQ69" i="5"/>
  <c r="AQ70" i="5"/>
  <c r="AQ71" i="5"/>
  <c r="AQ72" i="5"/>
  <c r="AQ73" i="5"/>
  <c r="AQ74" i="5"/>
  <c r="AQ75" i="5"/>
  <c r="AQ76" i="5"/>
  <c r="AQ77" i="5"/>
  <c r="AQ78" i="5"/>
  <c r="AQ79" i="5"/>
  <c r="AQ80" i="5"/>
  <c r="AQ81" i="5"/>
  <c r="AQ82" i="5"/>
  <c r="AQ83" i="5"/>
  <c r="AQ84" i="5"/>
  <c r="AQ85" i="5"/>
  <c r="AQ86" i="5"/>
  <c r="AQ87" i="5"/>
  <c r="AQ88" i="5"/>
  <c r="AQ89" i="5"/>
  <c r="AQ90" i="5"/>
  <c r="AQ91" i="5"/>
  <c r="AQ92" i="5"/>
  <c r="AQ93" i="5"/>
  <c r="AQ94" i="5"/>
  <c r="AQ95" i="5"/>
  <c r="AQ96" i="5"/>
  <c r="AQ97" i="5"/>
  <c r="AQ98" i="5"/>
  <c r="AQ99" i="5"/>
  <c r="AQ100" i="5"/>
  <c r="AQ101" i="5"/>
  <c r="AQ102" i="5"/>
  <c r="AQ103" i="5"/>
  <c r="AQ104" i="5"/>
  <c r="AQ115" i="5"/>
  <c r="AQ116" i="5"/>
  <c r="AQ117" i="5"/>
  <c r="AQ118" i="5"/>
  <c r="AQ119" i="5"/>
  <c r="AQ120" i="5"/>
  <c r="AQ121" i="5"/>
  <c r="AQ122" i="5"/>
  <c r="AQ123" i="5"/>
  <c r="AQ124" i="5"/>
  <c r="AQ125" i="5"/>
  <c r="AQ126" i="5"/>
  <c r="AQ127" i="5"/>
  <c r="AQ128" i="5"/>
  <c r="AQ129" i="5"/>
  <c r="AQ130" i="5"/>
  <c r="AQ131" i="5"/>
  <c r="AQ132" i="5"/>
  <c r="AQ133" i="5"/>
  <c r="AQ134" i="5"/>
  <c r="AQ135" i="5"/>
  <c r="AQ136" i="5"/>
  <c r="AQ137" i="5"/>
  <c r="AQ138" i="5"/>
  <c r="AQ139" i="5"/>
  <c r="AQ140" i="5"/>
  <c r="AQ141" i="5"/>
  <c r="AQ142" i="5"/>
  <c r="AQ143" i="5"/>
  <c r="AQ144" i="5"/>
  <c r="AQ145" i="5"/>
  <c r="AQ146" i="5"/>
  <c r="AQ147" i="5"/>
  <c r="AQ148" i="5"/>
  <c r="AQ149" i="5"/>
  <c r="AQ150" i="5"/>
  <c r="AR150" i="5"/>
  <c r="AX150" i="5" s="1"/>
  <c r="AR149" i="5"/>
  <c r="AX149" i="5" s="1"/>
  <c r="AR148" i="5"/>
  <c r="AX148" i="5" s="1"/>
  <c r="AR147" i="5"/>
  <c r="AX147" i="5" s="1"/>
  <c r="AR146" i="5"/>
  <c r="AX146" i="5" s="1"/>
  <c r="AR145" i="5"/>
  <c r="AX145" i="5" s="1"/>
  <c r="AR144" i="5"/>
  <c r="AX144" i="5" s="1"/>
  <c r="AR143" i="5"/>
  <c r="AX143" i="5" s="1"/>
  <c r="AR142" i="5"/>
  <c r="AX142" i="5" s="1"/>
  <c r="AR141" i="5"/>
  <c r="AX141" i="5" s="1"/>
  <c r="AR140" i="5"/>
  <c r="AX140" i="5" s="1"/>
  <c r="AR139" i="5"/>
  <c r="AX139" i="5" s="1"/>
  <c r="AR138" i="5"/>
  <c r="AX138" i="5" s="1"/>
  <c r="AR137" i="5"/>
  <c r="AX137" i="5" s="1"/>
  <c r="AR136" i="5"/>
  <c r="AX136" i="5" s="1"/>
  <c r="AR135" i="5"/>
  <c r="AX135" i="5" s="1"/>
  <c r="AR134" i="5"/>
  <c r="AX134" i="5" s="1"/>
  <c r="AR133" i="5"/>
  <c r="AX133" i="5" s="1"/>
  <c r="AR132" i="5"/>
  <c r="AX132" i="5" s="1"/>
  <c r="AR131" i="5"/>
  <c r="AX131" i="5" s="1"/>
  <c r="AR130" i="5"/>
  <c r="AX130" i="5" s="1"/>
  <c r="AR129" i="5"/>
  <c r="AX129" i="5" s="1"/>
  <c r="AR128" i="5"/>
  <c r="AX128" i="5" s="1"/>
  <c r="AR127" i="5"/>
  <c r="AX127" i="5" s="1"/>
  <c r="AR126" i="5"/>
  <c r="AX126" i="5" s="1"/>
  <c r="AR125" i="5"/>
  <c r="AX125" i="5" s="1"/>
  <c r="AR124" i="5"/>
  <c r="AX124" i="5" s="1"/>
  <c r="AR123" i="5"/>
  <c r="AX123" i="5" s="1"/>
  <c r="AR122" i="5"/>
  <c r="AX122" i="5" s="1"/>
  <c r="AR121" i="5"/>
  <c r="AX121" i="5" s="1"/>
  <c r="AR120" i="5"/>
  <c r="AR119" i="5"/>
  <c r="AX119" i="5" s="1"/>
  <c r="AR118" i="5"/>
  <c r="AX118" i="5" s="1"/>
  <c r="AR117" i="5"/>
  <c r="AX117" i="5" s="1"/>
  <c r="AR116" i="5"/>
  <c r="AX116" i="5" s="1"/>
  <c r="AR115" i="5"/>
  <c r="AX115" i="5" s="1"/>
  <c r="AR113" i="5"/>
  <c r="AX113" i="5" s="1"/>
  <c r="AR104" i="5"/>
  <c r="AX104" i="5" s="1"/>
  <c r="AR103" i="5"/>
  <c r="AX103" i="5" s="1"/>
  <c r="AR102" i="5"/>
  <c r="AX102" i="5" s="1"/>
  <c r="AR101" i="5"/>
  <c r="AX101" i="5" s="1"/>
  <c r="AR100" i="5"/>
  <c r="AX100" i="5" s="1"/>
  <c r="AR99" i="5"/>
  <c r="AX99" i="5" s="1"/>
  <c r="AR98" i="5"/>
  <c r="AX98" i="5" s="1"/>
  <c r="AR97" i="5"/>
  <c r="AX97" i="5" s="1"/>
  <c r="AR96" i="5"/>
  <c r="AX96" i="5" s="1"/>
  <c r="AR95" i="5"/>
  <c r="AX95" i="5" s="1"/>
  <c r="AR94" i="5"/>
  <c r="AX94" i="5" s="1"/>
  <c r="AR93" i="5"/>
  <c r="AX93" i="5" s="1"/>
  <c r="AR92" i="5"/>
  <c r="AX92" i="5" s="1"/>
  <c r="AR91" i="5"/>
  <c r="AX91" i="5" s="1"/>
  <c r="AR90" i="5"/>
  <c r="AX90" i="5" s="1"/>
  <c r="AR89" i="5"/>
  <c r="AX89" i="5" s="1"/>
  <c r="AR88" i="5"/>
  <c r="AX88" i="5" s="1"/>
  <c r="AR87" i="5"/>
  <c r="AX87" i="5" s="1"/>
  <c r="AR86" i="5"/>
  <c r="AX86" i="5" s="1"/>
  <c r="AR85" i="5"/>
  <c r="AX85" i="5" s="1"/>
  <c r="AR84" i="5"/>
  <c r="AX84" i="5" s="1"/>
  <c r="AR83" i="5"/>
  <c r="AX83" i="5" s="1"/>
  <c r="AR82" i="5"/>
  <c r="AX82" i="5" s="1"/>
  <c r="AR81" i="5"/>
  <c r="AX81" i="5" s="1"/>
  <c r="AR80" i="5"/>
  <c r="AX80" i="5" s="1"/>
  <c r="AR79" i="5"/>
  <c r="AX79" i="5" s="1"/>
  <c r="AR78" i="5"/>
  <c r="AX78" i="5" s="1"/>
  <c r="AR77" i="5"/>
  <c r="AX77" i="5" s="1"/>
  <c r="AR76" i="5"/>
  <c r="AX76" i="5" s="1"/>
  <c r="AR75" i="5"/>
  <c r="AX75" i="5" s="1"/>
  <c r="AR74" i="5"/>
  <c r="AX74" i="5" s="1"/>
  <c r="AR73" i="5"/>
  <c r="AX73" i="5" s="1"/>
  <c r="AR72" i="5"/>
  <c r="AX72" i="5" s="1"/>
  <c r="AR71" i="5"/>
  <c r="AX71" i="5" s="1"/>
  <c r="AR70" i="5"/>
  <c r="AX70" i="5" s="1"/>
  <c r="AR69" i="5"/>
  <c r="AX69" i="5" s="1"/>
  <c r="AR38" i="5"/>
  <c r="AX38" i="5" s="1"/>
  <c r="AR37" i="5"/>
  <c r="AX37" i="5" s="1"/>
  <c r="AR36" i="5"/>
  <c r="AX36" i="5" s="1"/>
  <c r="AR35" i="5"/>
  <c r="AX35" i="5" s="1"/>
  <c r="AR34" i="5"/>
  <c r="AX34" i="5" s="1"/>
  <c r="AR33" i="5"/>
  <c r="AX33" i="5" s="1"/>
  <c r="AR32" i="5"/>
  <c r="AX32" i="5" s="1"/>
  <c r="AR31" i="5"/>
  <c r="AX31" i="5" s="1"/>
  <c r="AR30" i="5"/>
  <c r="AX30" i="5" s="1"/>
  <c r="AR29" i="5"/>
  <c r="AX29" i="5" s="1"/>
  <c r="AR28" i="5"/>
  <c r="AX28" i="5" s="1"/>
  <c r="AR27" i="5"/>
  <c r="AX27" i="5" s="1"/>
  <c r="AR26" i="5"/>
  <c r="AX26" i="5" s="1"/>
  <c r="AR25" i="5"/>
  <c r="AX25" i="5" s="1"/>
  <c r="AR24" i="5"/>
  <c r="AX24" i="5" s="1"/>
  <c r="AR23" i="5"/>
  <c r="AX23" i="5" s="1"/>
  <c r="AR22" i="5"/>
  <c r="AX22" i="5" s="1"/>
  <c r="AR21" i="5"/>
  <c r="AX21" i="5" s="1"/>
  <c r="AR20" i="5"/>
  <c r="AX20" i="5" s="1"/>
  <c r="AR19" i="5"/>
  <c r="AX19" i="5" s="1"/>
  <c r="AR18" i="5"/>
  <c r="AX18" i="5" s="1"/>
  <c r="AR17" i="5"/>
  <c r="AX17" i="5" s="1"/>
  <c r="AR15" i="5"/>
  <c r="AX15" i="5" s="1"/>
  <c r="AR14" i="5"/>
  <c r="AX14" i="5" s="1"/>
  <c r="AR13" i="5"/>
  <c r="AX13" i="5" s="1"/>
  <c r="AR11" i="5"/>
  <c r="AX11" i="5" s="1"/>
  <c r="AR10" i="5"/>
  <c r="AX10" i="5" s="1"/>
  <c r="AR9" i="5"/>
  <c r="AX9" i="5" s="1"/>
  <c r="AR8" i="5"/>
  <c r="AX8" i="5" s="1"/>
  <c r="AR7" i="5"/>
  <c r="AX7" i="5" s="1"/>
  <c r="AR6" i="5"/>
  <c r="AX6" i="5" s="1"/>
  <c r="AR5" i="5"/>
  <c r="AX5" i="5" s="1"/>
  <c r="AR4" i="5"/>
  <c r="AX4" i="5" s="1"/>
  <c r="AR3" i="5"/>
  <c r="AX3" i="5" s="1"/>
  <c r="AC126" i="5" l="1"/>
  <c r="P49" i="5" l="1"/>
  <c r="AI26" i="5" l="1"/>
  <c r="AI21" i="5"/>
  <c r="AI3" i="5"/>
  <c r="AI34" i="5" l="1"/>
  <c r="AI77" i="5"/>
  <c r="AI93" i="5"/>
  <c r="AI119" i="5"/>
  <c r="AI135" i="5"/>
  <c r="AI35" i="5"/>
  <c r="AI78" i="5"/>
  <c r="AI94" i="5"/>
  <c r="AI120" i="5"/>
  <c r="AI136" i="5"/>
  <c r="AI36" i="5"/>
  <c r="AI79" i="5"/>
  <c r="AI95" i="5"/>
  <c r="AI121" i="5"/>
  <c r="AI137" i="5"/>
  <c r="AI80" i="5"/>
  <c r="AI22" i="5"/>
  <c r="AI38" i="5"/>
  <c r="AI81" i="5"/>
  <c r="AI97" i="5"/>
  <c r="AI123" i="5"/>
  <c r="AI139" i="5"/>
  <c r="AI4" i="5"/>
  <c r="AI23" i="5"/>
  <c r="AI39" i="5"/>
  <c r="AI82" i="5"/>
  <c r="AI98" i="5"/>
  <c r="AI124" i="5"/>
  <c r="AI140" i="5"/>
  <c r="AI5" i="5"/>
  <c r="AI24" i="5"/>
  <c r="AI40" i="5"/>
  <c r="AI83" i="5"/>
  <c r="AI99" i="5"/>
  <c r="AI125" i="5"/>
  <c r="AI141" i="5"/>
  <c r="AI122" i="5"/>
  <c r="AI6" i="5"/>
  <c r="AI25" i="5"/>
  <c r="AI41" i="5"/>
  <c r="AI84" i="5"/>
  <c r="AI100" i="5"/>
  <c r="AI126" i="5"/>
  <c r="AI142" i="5"/>
  <c r="AI69" i="5"/>
  <c r="AI101" i="5"/>
  <c r="AI143" i="5"/>
  <c r="AI96" i="5"/>
  <c r="AI85" i="5"/>
  <c r="AI127" i="5"/>
  <c r="AI8" i="5"/>
  <c r="AI27" i="5"/>
  <c r="AI70" i="5"/>
  <c r="AI86" i="5"/>
  <c r="AI102" i="5"/>
  <c r="AI128" i="5"/>
  <c r="AI144" i="5"/>
  <c r="AI9" i="5"/>
  <c r="AI28" i="5"/>
  <c r="AI71" i="5"/>
  <c r="AI87" i="5"/>
  <c r="AI103" i="5"/>
  <c r="AI129" i="5"/>
  <c r="AI145" i="5"/>
  <c r="AI10" i="5"/>
  <c r="AI29" i="5"/>
  <c r="AI72" i="5"/>
  <c r="AI88" i="5"/>
  <c r="AI104" i="5"/>
  <c r="AI130" i="5"/>
  <c r="AI146" i="5"/>
  <c r="AI138" i="5"/>
  <c r="AI11" i="5"/>
  <c r="AI30" i="5"/>
  <c r="AI73" i="5"/>
  <c r="AI89" i="5"/>
  <c r="AI115" i="5"/>
  <c r="AI131" i="5"/>
  <c r="AI147" i="5"/>
  <c r="AI7" i="5"/>
  <c r="AI12" i="5"/>
  <c r="AI31" i="5"/>
  <c r="AI74" i="5"/>
  <c r="AI90" i="5"/>
  <c r="AI116" i="5"/>
  <c r="AI132" i="5"/>
  <c r="AI148" i="5"/>
  <c r="AI37" i="5"/>
  <c r="AI13" i="5"/>
  <c r="AI32" i="5"/>
  <c r="AI75" i="5"/>
  <c r="AI91" i="5"/>
  <c r="AI117" i="5"/>
  <c r="AI133" i="5"/>
  <c r="AI149" i="5"/>
  <c r="AI14" i="5"/>
  <c r="AI33" i="5"/>
  <c r="AI76" i="5"/>
  <c r="AI92" i="5"/>
  <c r="AI118" i="5"/>
  <c r="AI134" i="5"/>
  <c r="AI150" i="5"/>
  <c r="AN4" i="5" l="1"/>
  <c r="AN5" i="5"/>
  <c r="AN6" i="5"/>
  <c r="AN7" i="5"/>
  <c r="AN11" i="5"/>
  <c r="AN12" i="5"/>
  <c r="AN13" i="5"/>
  <c r="AN14" i="5"/>
  <c r="AN19" i="5"/>
  <c r="AN20" i="5"/>
  <c r="AN21" i="5"/>
  <c r="AN22" i="5"/>
  <c r="AN23" i="5"/>
  <c r="AN27" i="5"/>
  <c r="AN28" i="5"/>
  <c r="AN29" i="5"/>
  <c r="AN30" i="5"/>
  <c r="AN31" i="5"/>
  <c r="AN35" i="5"/>
  <c r="AN36" i="5"/>
  <c r="AN37" i="5"/>
  <c r="AN38" i="5"/>
  <c r="AN39" i="5"/>
  <c r="AN43" i="5"/>
  <c r="AN44" i="5"/>
  <c r="AN45" i="5"/>
  <c r="AN46" i="5"/>
  <c r="AN47" i="5"/>
  <c r="AN51" i="5"/>
  <c r="AN52" i="5"/>
  <c r="AN53" i="5"/>
  <c r="AN54" i="5"/>
  <c r="AN55" i="5"/>
  <c r="AN59" i="5"/>
  <c r="AN60" i="5"/>
  <c r="AN61" i="5"/>
  <c r="AN62" i="5"/>
  <c r="AN63" i="5"/>
  <c r="AN67" i="5"/>
  <c r="AN68" i="5"/>
  <c r="AN69" i="5"/>
  <c r="AN70" i="5"/>
  <c r="AN71" i="5"/>
  <c r="AN75" i="5"/>
  <c r="AN76" i="5"/>
  <c r="AN77" i="5"/>
  <c r="AN78" i="5"/>
  <c r="AN79" i="5"/>
  <c r="AN83" i="5"/>
  <c r="AN84" i="5"/>
  <c r="AN85" i="5"/>
  <c r="AN86" i="5"/>
  <c r="AN87" i="5"/>
  <c r="AN91" i="5"/>
  <c r="AN92" i="5"/>
  <c r="AN93" i="5"/>
  <c r="AN94" i="5"/>
  <c r="AN95" i="5"/>
  <c r="AN99" i="5"/>
  <c r="AN100" i="5"/>
  <c r="AN101" i="5"/>
  <c r="AN102" i="5"/>
  <c r="AN103" i="5"/>
  <c r="AN3" i="5"/>
  <c r="AN97" i="5" l="1"/>
  <c r="AN89" i="5"/>
  <c r="AN81" i="5"/>
  <c r="AN73" i="5"/>
  <c r="AN65" i="5"/>
  <c r="AN57" i="5"/>
  <c r="AN49" i="5"/>
  <c r="AN41" i="5"/>
  <c r="AN33" i="5"/>
  <c r="AN25" i="5"/>
  <c r="AN17" i="5"/>
  <c r="AN9" i="5"/>
  <c r="AN98" i="5"/>
  <c r="AN90" i="5"/>
  <c r="AN82" i="5"/>
  <c r="AN74" i="5"/>
  <c r="AN66" i="5"/>
  <c r="AN58" i="5"/>
  <c r="AN50" i="5"/>
  <c r="AN42" i="5"/>
  <c r="AN34" i="5"/>
  <c r="AN26" i="5"/>
  <c r="AN10" i="5"/>
  <c r="AN104" i="5"/>
  <c r="AN96" i="5"/>
  <c r="AN88" i="5"/>
  <c r="AN80" i="5"/>
  <c r="AN72" i="5"/>
  <c r="AN64" i="5"/>
  <c r="AN56" i="5"/>
  <c r="AN48" i="5"/>
  <c r="AN40" i="5"/>
  <c r="AN32" i="5"/>
  <c r="AN24" i="5"/>
  <c r="AN8" i="5"/>
  <c r="AC70" i="5"/>
  <c r="AC71" i="5"/>
  <c r="AC72" i="5"/>
  <c r="AC73" i="5"/>
  <c r="AC74" i="5"/>
  <c r="AC75" i="5"/>
  <c r="AC76" i="5"/>
  <c r="AC77" i="5"/>
  <c r="AC78" i="5"/>
  <c r="AC79" i="5"/>
  <c r="AC80" i="5"/>
  <c r="AC81" i="5"/>
  <c r="AC82" i="5"/>
  <c r="AC83" i="5"/>
  <c r="AC84" i="5"/>
  <c r="AC85" i="5"/>
  <c r="AC86" i="5"/>
  <c r="AC87" i="5"/>
  <c r="AC88" i="5"/>
  <c r="AC89" i="5"/>
  <c r="AC90" i="5"/>
  <c r="AC91" i="5"/>
  <c r="AC92" i="5"/>
  <c r="AC93" i="5"/>
  <c r="AC94" i="5"/>
  <c r="AC95" i="5"/>
  <c r="AC96" i="5"/>
  <c r="AC97" i="5"/>
  <c r="AC98" i="5"/>
  <c r="AC99" i="5"/>
  <c r="AC100" i="5"/>
  <c r="AC101" i="5"/>
  <c r="AC102" i="5"/>
  <c r="AC103" i="5"/>
  <c r="AC104" i="5"/>
  <c r="AC69" i="5"/>
  <c r="AC40" i="5"/>
  <c r="AC41" i="5"/>
  <c r="AC39" i="5"/>
  <c r="AC147" i="5"/>
  <c r="AC115" i="5"/>
  <c r="AC116" i="5"/>
  <c r="AC119" i="5"/>
  <c r="AC120" i="5"/>
  <c r="AC121" i="5"/>
  <c r="AC122" i="5"/>
  <c r="AC123" i="5"/>
  <c r="AC124" i="5"/>
  <c r="AC127" i="5"/>
  <c r="AC128" i="5"/>
  <c r="AC129" i="5"/>
  <c r="AC130" i="5"/>
  <c r="AC131" i="5"/>
  <c r="AC132" i="5"/>
  <c r="AC135" i="5"/>
  <c r="AC136" i="5"/>
  <c r="AC137" i="5"/>
  <c r="AC138" i="5"/>
  <c r="AC139" i="5"/>
  <c r="AC140" i="5"/>
  <c r="AC143" i="5"/>
  <c r="AC144" i="5"/>
  <c r="AC145" i="5"/>
  <c r="AC146" i="5"/>
  <c r="AC148" i="5"/>
  <c r="AC149" i="5"/>
  <c r="AC43" i="5"/>
  <c r="AC44" i="5"/>
  <c r="AC45" i="5"/>
  <c r="AC46" i="5"/>
  <c r="AC47" i="5"/>
  <c r="AC48" i="5"/>
  <c r="AC49" i="5"/>
  <c r="AC50" i="5"/>
  <c r="AC51" i="5"/>
  <c r="AC52" i="5"/>
  <c r="AC53" i="5"/>
  <c r="AC54" i="5"/>
  <c r="AC55" i="5"/>
  <c r="AC56" i="5"/>
  <c r="AC57" i="5"/>
  <c r="AC58" i="5"/>
  <c r="AC59" i="5"/>
  <c r="AC60" i="5"/>
  <c r="AC61" i="5"/>
  <c r="AC62" i="5"/>
  <c r="AC63" i="5"/>
  <c r="AC64" i="5"/>
  <c r="AC65" i="5"/>
  <c r="AC66" i="5"/>
  <c r="AC67" i="5"/>
  <c r="AC68" i="5"/>
  <c r="AC42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34" i="5"/>
  <c r="AC35" i="5"/>
  <c r="AC36" i="5"/>
  <c r="AC37" i="5"/>
  <c r="AC38" i="5"/>
  <c r="AC21" i="5"/>
  <c r="AC19" i="5"/>
  <c r="AC20" i="5"/>
  <c r="AC17" i="5"/>
  <c r="AC4" i="5"/>
  <c r="AC5" i="5"/>
  <c r="AC6" i="5"/>
  <c r="AC7" i="5"/>
  <c r="AC8" i="5"/>
  <c r="AC9" i="5"/>
  <c r="AC10" i="5"/>
  <c r="AC11" i="5"/>
  <c r="AC12" i="5"/>
  <c r="AC13" i="5"/>
  <c r="AC14" i="5"/>
  <c r="AC3" i="5"/>
  <c r="AC150" i="5" l="1"/>
  <c r="AC142" i="5"/>
  <c r="AC134" i="5"/>
  <c r="AC118" i="5"/>
  <c r="AC141" i="5"/>
  <c r="AC133" i="5"/>
  <c r="AC125" i="5"/>
  <c r="AC117" i="5"/>
  <c r="E32" i="8" l="1"/>
  <c r="E18" i="8"/>
  <c r="E5" i="8"/>
</calcChain>
</file>

<file path=xl/sharedStrings.xml><?xml version="1.0" encoding="utf-8"?>
<sst xmlns="http://schemas.openxmlformats.org/spreadsheetml/2006/main" count="2121" uniqueCount="618">
  <si>
    <t>TECNOLOGIA</t>
  </si>
  <si>
    <t>COLLOCAZIONE TERRITORIALE</t>
  </si>
  <si>
    <t>INFORMATIZZAZIONE</t>
  </si>
  <si>
    <r>
      <t>Presenza d</t>
    </r>
    <r>
      <rPr>
        <sz val="10"/>
        <color indexed="8"/>
        <rFont val="Arial"/>
        <family val="2"/>
      </rPr>
      <t xml:space="preserve">i </t>
    </r>
    <r>
      <rPr>
        <sz val="10"/>
        <color indexed="63"/>
        <rFont val="Arial"/>
        <family val="2"/>
      </rPr>
      <t xml:space="preserve">certificazione </t>
    </r>
    <r>
      <rPr>
        <sz val="10"/>
        <color indexed="8"/>
        <rFont val="Arial"/>
        <family val="2"/>
      </rPr>
      <t>I</t>
    </r>
    <r>
      <rPr>
        <sz val="10"/>
        <color indexed="63"/>
        <rFont val="Arial"/>
        <family val="2"/>
      </rPr>
      <t xml:space="preserve">SO 9001:2 01S </t>
    </r>
    <r>
      <rPr>
        <sz val="10"/>
        <color indexed="8"/>
        <rFont val="Arial"/>
        <family val="2"/>
      </rPr>
      <t>i</t>
    </r>
    <r>
      <rPr>
        <sz val="10"/>
        <color indexed="63"/>
        <rFont val="Arial"/>
        <family val="2"/>
      </rPr>
      <t>n corso d</t>
    </r>
    <r>
      <rPr>
        <sz val="10"/>
        <color indexed="8"/>
        <rFont val="Arial"/>
        <family val="2"/>
      </rPr>
      <t xml:space="preserve">i </t>
    </r>
    <r>
      <rPr>
        <sz val="10"/>
        <color indexed="63"/>
        <rFont val="Arial"/>
        <family val="2"/>
      </rPr>
      <t>va</t>
    </r>
    <r>
      <rPr>
        <sz val="10"/>
        <color indexed="8"/>
        <rFont val="Arial"/>
        <family val="2"/>
      </rPr>
      <t>li</t>
    </r>
    <r>
      <rPr>
        <sz val="10"/>
        <color indexed="63"/>
        <rFont val="Arial"/>
        <family val="2"/>
      </rPr>
      <t>d</t>
    </r>
    <r>
      <rPr>
        <sz val="10"/>
        <color indexed="8"/>
        <rFont val="Arial"/>
        <family val="2"/>
      </rPr>
      <t>ità</t>
    </r>
  </si>
  <si>
    <r>
      <t xml:space="preserve">APPROPRIATEZZA </t>
    </r>
    <r>
      <rPr>
        <b/>
        <sz val="10"/>
        <color indexed="63"/>
        <rFont val="Arial"/>
        <family val="2"/>
      </rPr>
      <t>EROGATIVA</t>
    </r>
  </si>
  <si>
    <r>
      <rPr>
        <sz val="10"/>
        <color indexed="63"/>
        <rFont val="Arial"/>
        <family val="2"/>
      </rPr>
      <t>Inv</t>
    </r>
    <r>
      <rPr>
        <sz val="10"/>
        <color indexed="8"/>
        <rFont val="Arial"/>
        <family val="2"/>
      </rPr>
      <t>i</t>
    </r>
    <r>
      <rPr>
        <sz val="10"/>
        <color indexed="63"/>
        <rFont val="Arial"/>
        <family val="2"/>
      </rPr>
      <t>o s</t>
    </r>
    <r>
      <rPr>
        <sz val="10"/>
        <color indexed="8"/>
        <rFont val="Arial"/>
        <family val="2"/>
      </rPr>
      <t>i</t>
    </r>
    <r>
      <rPr>
        <sz val="10"/>
        <color indexed="63"/>
        <rFont val="Arial"/>
        <family val="2"/>
      </rPr>
      <t>stematico e continuativo de</t>
    </r>
    <r>
      <rPr>
        <sz val="10"/>
        <color indexed="8"/>
        <rFont val="Arial"/>
        <family val="2"/>
      </rPr>
      <t xml:space="preserve">i </t>
    </r>
    <r>
      <rPr>
        <sz val="10"/>
        <color indexed="63"/>
        <rFont val="Arial"/>
        <family val="2"/>
      </rPr>
      <t>referti a</t>
    </r>
    <r>
      <rPr>
        <sz val="10"/>
        <color indexed="8"/>
        <rFont val="Arial"/>
        <family val="2"/>
      </rPr>
      <t xml:space="preserve">l </t>
    </r>
    <r>
      <rPr>
        <sz val="10"/>
        <color indexed="63"/>
        <rFont val="Arial"/>
        <family val="2"/>
      </rPr>
      <t>Fascico</t>
    </r>
    <r>
      <rPr>
        <sz val="10"/>
        <color indexed="8"/>
        <rFont val="Arial"/>
        <family val="2"/>
      </rPr>
      <t>l</t>
    </r>
    <r>
      <rPr>
        <sz val="10"/>
        <color indexed="63"/>
        <rFont val="Arial"/>
        <family val="2"/>
      </rPr>
      <t>o San</t>
    </r>
    <r>
      <rPr>
        <sz val="10"/>
        <color indexed="8"/>
        <rFont val="Arial"/>
        <family val="2"/>
      </rPr>
      <t>it</t>
    </r>
    <r>
      <rPr>
        <sz val="10"/>
        <color indexed="63"/>
        <rFont val="Arial"/>
        <family val="2"/>
      </rPr>
      <t>ario E</t>
    </r>
    <r>
      <rPr>
        <sz val="10"/>
        <color indexed="8"/>
        <rFont val="Arial"/>
        <family val="2"/>
      </rPr>
      <t>l</t>
    </r>
    <r>
      <rPr>
        <sz val="10"/>
        <color indexed="63"/>
        <rFont val="Arial"/>
        <family val="2"/>
      </rPr>
      <t>ettron</t>
    </r>
    <r>
      <rPr>
        <sz val="10"/>
        <color indexed="8"/>
        <rFont val="Arial"/>
        <family val="2"/>
      </rPr>
      <t>i</t>
    </r>
    <r>
      <rPr>
        <sz val="10"/>
        <color indexed="63"/>
        <rFont val="Arial"/>
        <family val="2"/>
      </rPr>
      <t>co</t>
    </r>
  </si>
  <si>
    <t>ORGANIZZAZIONE</t>
  </si>
  <si>
    <t>Totale addetti</t>
  </si>
  <si>
    <t>Numero dipendenti laureati</t>
  </si>
  <si>
    <t xml:space="preserve">Numero dipendenti </t>
  </si>
  <si>
    <t>Totale dipendenti</t>
  </si>
  <si>
    <t>Presenza di certificazione ISO 9001:2015 in corso di validità</t>
  </si>
  <si>
    <r>
      <t>Rapporto tra fatturato netto annuo extratetto / tetto di spesa netta (prima de</t>
    </r>
    <r>
      <rPr>
        <sz val="10"/>
        <color indexed="8"/>
        <rFont val="Arial"/>
        <family val="2"/>
      </rPr>
      <t>ll</t>
    </r>
    <r>
      <rPr>
        <sz val="10"/>
        <color indexed="63"/>
        <rFont val="Arial"/>
        <family val="2"/>
      </rPr>
      <t>'app</t>
    </r>
    <r>
      <rPr>
        <sz val="10"/>
        <color indexed="8"/>
        <rFont val="Arial"/>
        <family val="2"/>
      </rPr>
      <t>li</t>
    </r>
    <r>
      <rPr>
        <sz val="10"/>
        <color indexed="63"/>
        <rFont val="Arial"/>
        <family val="2"/>
      </rPr>
      <t>cazione de</t>
    </r>
    <r>
      <rPr>
        <sz val="10"/>
        <color indexed="8"/>
        <rFont val="Arial"/>
        <family val="2"/>
      </rPr>
      <t>ll</t>
    </r>
    <r>
      <rPr>
        <sz val="10"/>
        <color indexed="63"/>
        <rFont val="Arial"/>
        <family val="2"/>
      </rPr>
      <t>a regressione tariffaria)</t>
    </r>
  </si>
  <si>
    <t>Fatturato netto annuo extratetto</t>
  </si>
  <si>
    <t>Tetto di spesa netta (prima dell'applicazione della regressione tariffaria)</t>
  </si>
  <si>
    <r>
      <t xml:space="preserve">Numero di prestazioni di </t>
    </r>
    <r>
      <rPr>
        <sz val="10"/>
        <color indexed="8"/>
        <rFont val="Arial"/>
        <family val="2"/>
      </rPr>
      <t>l</t>
    </r>
    <r>
      <rPr>
        <sz val="10"/>
        <color indexed="63"/>
        <rFont val="Arial"/>
        <family val="2"/>
      </rPr>
      <t>aboratorio erogate ne</t>
    </r>
    <r>
      <rPr>
        <sz val="10"/>
        <color indexed="8"/>
        <rFont val="Arial"/>
        <family val="2"/>
      </rPr>
      <t>ll</t>
    </r>
    <r>
      <rPr>
        <sz val="10"/>
        <color indexed="63"/>
        <rFont val="Arial"/>
        <family val="2"/>
      </rPr>
      <t>'anno (so</t>
    </r>
    <r>
      <rPr>
        <sz val="10"/>
        <color indexed="8"/>
        <rFont val="Arial"/>
        <family val="2"/>
      </rPr>
      <t>l</t>
    </r>
    <r>
      <rPr>
        <sz val="10"/>
        <color indexed="63"/>
        <rFont val="Arial"/>
        <family val="2"/>
      </rPr>
      <t xml:space="preserve">o per </t>
    </r>
    <r>
      <rPr>
        <sz val="10"/>
        <color indexed="8"/>
        <rFont val="Arial"/>
        <family val="2"/>
      </rPr>
      <t>l</t>
    </r>
    <r>
      <rPr>
        <sz val="10"/>
        <color indexed="63"/>
        <rFont val="Arial"/>
        <family val="2"/>
      </rPr>
      <t>a branca de</t>
    </r>
    <r>
      <rPr>
        <sz val="10"/>
        <color indexed="8"/>
        <rFont val="Arial"/>
        <family val="2"/>
      </rPr>
      <t>ll</t>
    </r>
    <r>
      <rPr>
        <sz val="10"/>
        <color indexed="63"/>
        <rFont val="Arial"/>
        <family val="2"/>
      </rPr>
      <t>a pato</t>
    </r>
    <r>
      <rPr>
        <sz val="10"/>
        <color indexed="8"/>
        <rFont val="Arial"/>
        <family val="2"/>
      </rPr>
      <t>l</t>
    </r>
    <r>
      <rPr>
        <sz val="10"/>
        <color indexed="63"/>
        <rFont val="Arial"/>
        <family val="2"/>
      </rPr>
      <t>ogia clinica)</t>
    </r>
  </si>
  <si>
    <r>
      <t>Rapporto tra numero</t>
    </r>
    <r>
      <rPr>
        <sz val="10"/>
        <color indexed="23"/>
        <rFont val="Arial"/>
        <family val="2"/>
      </rPr>
      <t xml:space="preserve"> </t>
    </r>
    <r>
      <rPr>
        <sz val="10"/>
        <color indexed="63"/>
        <rFont val="Arial"/>
        <family val="2"/>
      </rPr>
      <t>d</t>
    </r>
    <r>
      <rPr>
        <sz val="10"/>
        <color indexed="8"/>
        <rFont val="Arial"/>
        <family val="2"/>
      </rPr>
      <t>i</t>
    </r>
    <r>
      <rPr>
        <sz val="10"/>
        <color indexed="63"/>
        <rFont val="Arial"/>
        <family val="2"/>
      </rPr>
      <t xml:space="preserve">pendenti </t>
    </r>
    <r>
      <rPr>
        <sz val="10"/>
        <color indexed="8"/>
        <rFont val="Arial"/>
        <family val="2"/>
      </rPr>
      <t>l</t>
    </r>
    <r>
      <rPr>
        <sz val="10"/>
        <color indexed="63"/>
        <rFont val="Arial"/>
        <family val="2"/>
      </rPr>
      <t>aureati / tota</t>
    </r>
    <r>
      <rPr>
        <sz val="10"/>
        <color indexed="8"/>
        <rFont val="Arial"/>
        <family val="2"/>
      </rPr>
      <t>l</t>
    </r>
    <r>
      <rPr>
        <sz val="10"/>
        <color indexed="63"/>
        <rFont val="Arial"/>
        <family val="2"/>
      </rPr>
      <t>e d</t>
    </r>
    <r>
      <rPr>
        <sz val="10"/>
        <color indexed="8"/>
        <rFont val="Arial"/>
        <family val="2"/>
      </rPr>
      <t>i</t>
    </r>
    <r>
      <rPr>
        <sz val="10"/>
        <color indexed="63"/>
        <rFont val="Arial"/>
        <family val="2"/>
      </rPr>
      <t>pendenti</t>
    </r>
  </si>
  <si>
    <r>
      <t>Rapporto tra numero</t>
    </r>
    <r>
      <rPr>
        <sz val="10"/>
        <color indexed="23"/>
        <rFont val="Arial"/>
        <family val="2"/>
      </rPr>
      <t xml:space="preserve"> </t>
    </r>
    <r>
      <rPr>
        <sz val="10"/>
        <color indexed="63"/>
        <rFont val="Arial"/>
        <family val="2"/>
      </rPr>
      <t>d</t>
    </r>
    <r>
      <rPr>
        <sz val="10"/>
        <color indexed="8"/>
        <rFont val="Arial"/>
        <family val="2"/>
      </rPr>
      <t>i</t>
    </r>
    <r>
      <rPr>
        <sz val="10"/>
        <color indexed="63"/>
        <rFont val="Arial"/>
        <family val="2"/>
      </rPr>
      <t>pendenti / tota</t>
    </r>
    <r>
      <rPr>
        <sz val="10"/>
        <color indexed="8"/>
        <rFont val="Arial"/>
        <family val="2"/>
      </rPr>
      <t>l</t>
    </r>
    <r>
      <rPr>
        <sz val="10"/>
        <color indexed="63"/>
        <rFont val="Arial"/>
        <family val="2"/>
      </rPr>
      <t>e addetti</t>
    </r>
  </si>
  <si>
    <r>
      <t>Numero di giorni annui nei qua</t>
    </r>
    <r>
      <rPr>
        <sz val="10"/>
        <color indexed="8"/>
        <rFont val="Arial"/>
        <family val="2"/>
      </rPr>
      <t xml:space="preserve">li </t>
    </r>
    <r>
      <rPr>
        <sz val="10"/>
        <color indexed="63"/>
        <rFont val="Arial"/>
        <family val="2"/>
      </rPr>
      <t>sono state erogate prestazioni a carico de</t>
    </r>
    <r>
      <rPr>
        <sz val="10"/>
        <color indexed="8"/>
        <rFont val="Arial"/>
        <family val="2"/>
      </rPr>
      <t xml:space="preserve">l </t>
    </r>
    <r>
      <rPr>
        <sz val="10"/>
        <color indexed="63"/>
        <rFont val="Arial"/>
        <family val="2"/>
      </rPr>
      <t>S</t>
    </r>
    <r>
      <rPr>
        <sz val="10"/>
        <color indexed="8"/>
        <rFont val="Arial"/>
        <family val="2"/>
      </rPr>
      <t>.</t>
    </r>
    <r>
      <rPr>
        <sz val="10"/>
        <color indexed="63"/>
        <rFont val="Arial"/>
        <family val="2"/>
      </rPr>
      <t>S</t>
    </r>
    <r>
      <rPr>
        <sz val="10"/>
        <color indexed="8"/>
        <rFont val="Arial"/>
        <family val="2"/>
      </rPr>
      <t>.</t>
    </r>
    <r>
      <rPr>
        <sz val="10"/>
        <color indexed="63"/>
        <rFont val="Arial"/>
        <family val="2"/>
      </rPr>
      <t>R. (comprese que</t>
    </r>
    <r>
      <rPr>
        <sz val="10"/>
        <color indexed="8"/>
        <rFont val="Arial"/>
        <family val="2"/>
      </rPr>
      <t>ll</t>
    </r>
    <r>
      <rPr>
        <sz val="10"/>
        <color indexed="63"/>
        <rFont val="Arial"/>
        <family val="2"/>
      </rPr>
      <t>e su</t>
    </r>
    <r>
      <rPr>
        <sz val="10"/>
        <color indexed="8"/>
        <rFont val="Arial"/>
        <family val="2"/>
      </rPr>
      <t>ll</t>
    </r>
    <r>
      <rPr>
        <sz val="10"/>
        <color indexed="63"/>
        <rFont val="Arial"/>
        <family val="2"/>
      </rPr>
      <t>e qua</t>
    </r>
    <r>
      <rPr>
        <sz val="10"/>
        <color indexed="8"/>
        <rFont val="Arial"/>
        <family val="2"/>
      </rPr>
      <t xml:space="preserve">li </t>
    </r>
    <r>
      <rPr>
        <sz val="10"/>
        <color indexed="63"/>
        <rFont val="Arial"/>
        <family val="2"/>
      </rPr>
      <t>si app</t>
    </r>
    <r>
      <rPr>
        <sz val="10"/>
        <color indexed="8"/>
        <rFont val="Arial"/>
        <family val="2"/>
      </rPr>
      <t>li</t>
    </r>
    <r>
      <rPr>
        <sz val="10"/>
        <color indexed="63"/>
        <rFont val="Arial"/>
        <family val="2"/>
      </rPr>
      <t xml:space="preserve">ca </t>
    </r>
    <r>
      <rPr>
        <sz val="10"/>
        <color indexed="8"/>
        <rFont val="Arial"/>
        <family val="2"/>
      </rPr>
      <t>l</t>
    </r>
    <r>
      <rPr>
        <sz val="10"/>
        <color indexed="63"/>
        <rFont val="Arial"/>
        <family val="2"/>
      </rPr>
      <t>a regressione tariffaria)</t>
    </r>
  </si>
  <si>
    <r>
      <t>Rapporto tra numero prestazioni con classe di priorità D e P erogate a carico de</t>
    </r>
    <r>
      <rPr>
        <sz val="10"/>
        <color indexed="8"/>
        <rFont val="Arial"/>
        <family val="2"/>
      </rPr>
      <t xml:space="preserve">l </t>
    </r>
    <r>
      <rPr>
        <sz val="10"/>
        <color indexed="63"/>
        <rFont val="Arial"/>
        <family val="2"/>
      </rPr>
      <t>S</t>
    </r>
    <r>
      <rPr>
        <sz val="10"/>
        <color indexed="8"/>
        <rFont val="Arial"/>
        <family val="2"/>
      </rPr>
      <t>.</t>
    </r>
    <r>
      <rPr>
        <sz val="10"/>
        <color indexed="63"/>
        <rFont val="Arial"/>
        <family val="2"/>
      </rPr>
      <t>S</t>
    </r>
    <r>
      <rPr>
        <sz val="10"/>
        <color indexed="8"/>
        <rFont val="Arial"/>
        <family val="2"/>
      </rPr>
      <t>.</t>
    </r>
    <r>
      <rPr>
        <sz val="10"/>
        <color indexed="63"/>
        <rFont val="Arial"/>
        <family val="2"/>
      </rPr>
      <t>R</t>
    </r>
    <r>
      <rPr>
        <sz val="10"/>
        <color indexed="8"/>
        <rFont val="Arial"/>
        <family val="2"/>
      </rPr>
      <t xml:space="preserve">. </t>
    </r>
    <r>
      <rPr>
        <sz val="10"/>
        <color indexed="63"/>
        <rFont val="Arial"/>
        <family val="2"/>
      </rPr>
      <t>in accesso diretto (senza prenotazione) / tota</t>
    </r>
    <r>
      <rPr>
        <sz val="10"/>
        <color indexed="8"/>
        <rFont val="Arial"/>
        <family val="2"/>
      </rPr>
      <t>l</t>
    </r>
    <r>
      <rPr>
        <sz val="10"/>
        <color indexed="63"/>
        <rFont val="Arial"/>
        <family val="2"/>
      </rPr>
      <t>e prestazioni erogate a carico de</t>
    </r>
    <r>
      <rPr>
        <sz val="10"/>
        <color indexed="8"/>
        <rFont val="Arial"/>
        <family val="2"/>
      </rPr>
      <t xml:space="preserve">l </t>
    </r>
    <r>
      <rPr>
        <sz val="10"/>
        <color indexed="63"/>
        <rFont val="Arial"/>
        <family val="2"/>
      </rPr>
      <t>S</t>
    </r>
    <r>
      <rPr>
        <sz val="10"/>
        <color indexed="8"/>
        <rFont val="Arial"/>
        <family val="2"/>
      </rPr>
      <t>.</t>
    </r>
    <r>
      <rPr>
        <sz val="10"/>
        <color indexed="63"/>
        <rFont val="Arial"/>
        <family val="2"/>
      </rPr>
      <t>S</t>
    </r>
    <r>
      <rPr>
        <sz val="10"/>
        <color indexed="8"/>
        <rFont val="Arial"/>
        <family val="2"/>
      </rPr>
      <t>.</t>
    </r>
    <r>
      <rPr>
        <sz val="10"/>
        <color indexed="63"/>
        <rFont val="Arial"/>
        <family val="2"/>
      </rPr>
      <t>R</t>
    </r>
    <r>
      <rPr>
        <sz val="10"/>
        <color indexed="8"/>
        <rFont val="Arial"/>
        <family val="2"/>
      </rPr>
      <t xml:space="preserve">. </t>
    </r>
    <r>
      <rPr>
        <sz val="10"/>
        <color indexed="63"/>
        <rFont val="Arial"/>
        <family val="2"/>
      </rPr>
      <t>con classe di priorità D e P</t>
    </r>
  </si>
  <si>
    <r>
      <t>Scostamento da</t>
    </r>
    <r>
      <rPr>
        <sz val="10"/>
        <color indexed="8"/>
        <rFont val="Arial"/>
        <family val="2"/>
      </rPr>
      <t xml:space="preserve">l </t>
    </r>
    <r>
      <rPr>
        <sz val="10"/>
        <color indexed="63"/>
        <rFont val="Arial"/>
        <family val="2"/>
      </rPr>
      <t>va</t>
    </r>
    <r>
      <rPr>
        <sz val="10"/>
        <color indexed="8"/>
        <rFont val="Arial"/>
        <family val="2"/>
      </rPr>
      <t>l</t>
    </r>
    <r>
      <rPr>
        <sz val="10"/>
        <color indexed="63"/>
        <rFont val="Arial"/>
        <family val="2"/>
      </rPr>
      <t>ore medio di branca e di fascia di appartenenza</t>
    </r>
  </si>
  <si>
    <t>Scostamento dal valore medio di branca e di fascia di appartenenza</t>
  </si>
  <si>
    <r>
      <t xml:space="preserve">Numerosità dei punti di offerta per </t>
    </r>
    <r>
      <rPr>
        <sz val="10"/>
        <color indexed="8"/>
        <rFont val="Arial"/>
        <family val="2"/>
      </rPr>
      <t>l</t>
    </r>
    <r>
      <rPr>
        <sz val="10"/>
        <color indexed="63"/>
        <rFont val="Arial"/>
        <family val="2"/>
      </rPr>
      <t>a medesima branca ne</t>
    </r>
    <r>
      <rPr>
        <sz val="10"/>
        <color indexed="8"/>
        <rFont val="Arial"/>
        <family val="2"/>
      </rPr>
      <t xml:space="preserve">l </t>
    </r>
    <r>
      <rPr>
        <sz val="10"/>
        <color indexed="63"/>
        <rFont val="Arial"/>
        <family val="2"/>
      </rPr>
      <t>distretto di appartenenza o co</t>
    </r>
    <r>
      <rPr>
        <sz val="10"/>
        <color indexed="8"/>
        <rFont val="Arial"/>
        <family val="2"/>
      </rPr>
      <t>ll</t>
    </r>
    <r>
      <rPr>
        <sz val="10"/>
        <color indexed="63"/>
        <rFont val="Arial"/>
        <family val="2"/>
      </rPr>
      <t>ocazione in zona disagiata</t>
    </r>
  </si>
  <si>
    <t>Indicatore calcolato sulla base della documentazione messa a disposizione della ASL competente, da parte della struttura accreditata, entro il 31 dicembre dell'anno precedente, così come previsto dalla DGRC n. 491/2006</t>
  </si>
  <si>
    <t>Indicatore qualitativo alimentato sulla base di quanto attestato al 31 dicembre dell’anno precedente dal responsabile regionale del Fascicolo Sanitario Elettronico</t>
  </si>
  <si>
    <t>Indicatore qualitativo alimentato sulla base del possesso o meno della certificazione ISO 9001:2015 in corso di validità al 31 dicembre dell'anno precedente, come verificato dalla ASL competente</t>
  </si>
  <si>
    <t>Indicatore calcolato a cura della ASL competente, sulla base dei dati relativi all'anno precedente</t>
  </si>
  <si>
    <t>Indicatore calcolato a cura della ASL competente, sulla base dei dati relativi all'anno precedente; il punteggio -1 non è attribuito ai laboratori che risultino formalmente esentati dal rispetto della soglia dimensionale minima</t>
  </si>
  <si>
    <t xml:space="preserve">Indicatore calcolato a cura della ASL competente, sulla base dell'alimentazione, da parte della struttura accreditata, del campo "data di erogazione" delle prestazioni come risultante dai file C mensili regolarmente trasmessi relativi all'anno precedente; nel caso la struttura accreditata sia stata contrattualizzata soltanto a decorrere da una certa data in poi, l'indicatore andrà calcolato in proporzione ai giorni effettivi di contratto rispetto a 365 giorni </t>
  </si>
  <si>
    <t>Indicatore calcolato a cura della ASL competente, sulla base dell'alimentazione, da parte della struttura accreditata, dei relativi campi dei file C mensili regolarmente trasmessi relativi all'anno precedente</t>
  </si>
  <si>
    <t>Indicatore qualitativo alimentato sulla base dell'istruttoria svolta dalla ASL competente</t>
  </si>
  <si>
    <t>A.1</t>
  </si>
  <si>
    <t>A.2</t>
  </si>
  <si>
    <t>B.3</t>
  </si>
  <si>
    <t>C.4</t>
  </si>
  <si>
    <t>C.5</t>
  </si>
  <si>
    <t>C.6</t>
  </si>
  <si>
    <t>C.7</t>
  </si>
  <si>
    <t>C.8</t>
  </si>
  <si>
    <t>C.9</t>
  </si>
  <si>
    <t>D.10</t>
  </si>
  <si>
    <t>D.11</t>
  </si>
  <si>
    <t>D.12</t>
  </si>
  <si>
    <t>E.13</t>
  </si>
  <si>
    <t>COD. INDICATORE</t>
  </si>
  <si>
    <t>DESCRIZIONE STRUTTURA</t>
  </si>
  <si>
    <t>COD. STRUTTURA (STS11)</t>
  </si>
  <si>
    <t>CATEGORIA INDICATORI</t>
  </si>
  <si>
    <t>PARAMETRO 1</t>
  </si>
  <si>
    <t>PARAMETRO 2</t>
  </si>
  <si>
    <r>
      <t>Numero di giorni annui nei qua</t>
    </r>
    <r>
      <rPr>
        <sz val="10"/>
        <color indexed="8"/>
        <rFont val="Arial"/>
        <family val="2"/>
      </rPr>
      <t xml:space="preserve">li </t>
    </r>
    <r>
      <rPr>
        <sz val="10"/>
        <color indexed="63"/>
        <rFont val="Arial"/>
        <family val="2"/>
      </rPr>
      <t>sono state erogate prestazioni a carico de</t>
    </r>
    <r>
      <rPr>
        <sz val="10"/>
        <color indexed="8"/>
        <rFont val="Arial"/>
        <family val="2"/>
      </rPr>
      <t xml:space="preserve">l </t>
    </r>
    <r>
      <rPr>
        <sz val="10"/>
        <color indexed="63"/>
        <rFont val="Arial"/>
        <family val="2"/>
      </rPr>
      <t>SSR (comprese que</t>
    </r>
    <r>
      <rPr>
        <sz val="10"/>
        <color indexed="8"/>
        <rFont val="Arial"/>
        <family val="2"/>
      </rPr>
      <t>ll</t>
    </r>
    <r>
      <rPr>
        <sz val="10"/>
        <color indexed="63"/>
        <rFont val="Arial"/>
        <family val="2"/>
      </rPr>
      <t>e su</t>
    </r>
    <r>
      <rPr>
        <sz val="10"/>
        <color indexed="8"/>
        <rFont val="Arial"/>
        <family val="2"/>
      </rPr>
      <t>ll</t>
    </r>
    <r>
      <rPr>
        <sz val="10"/>
        <color indexed="63"/>
        <rFont val="Arial"/>
        <family val="2"/>
      </rPr>
      <t>e qua</t>
    </r>
    <r>
      <rPr>
        <sz val="10"/>
        <color indexed="8"/>
        <rFont val="Arial"/>
        <family val="2"/>
      </rPr>
      <t xml:space="preserve">li </t>
    </r>
    <r>
      <rPr>
        <sz val="10"/>
        <color indexed="63"/>
        <rFont val="Arial"/>
        <family val="2"/>
      </rPr>
      <t>si app</t>
    </r>
    <r>
      <rPr>
        <sz val="10"/>
        <color indexed="8"/>
        <rFont val="Arial"/>
        <family val="2"/>
      </rPr>
      <t>li</t>
    </r>
    <r>
      <rPr>
        <sz val="10"/>
        <color indexed="63"/>
        <rFont val="Arial"/>
        <family val="2"/>
      </rPr>
      <t xml:space="preserve">ca </t>
    </r>
    <r>
      <rPr>
        <sz val="10"/>
        <color indexed="8"/>
        <rFont val="Arial"/>
        <family val="2"/>
      </rPr>
      <t>l</t>
    </r>
    <r>
      <rPr>
        <sz val="10"/>
        <color indexed="63"/>
        <rFont val="Arial"/>
        <family val="2"/>
      </rPr>
      <t>a regressione tariffaria)</t>
    </r>
  </si>
  <si>
    <t>Totale prestazioni erogate a carico del S.S.R.                                          con classe di priorità D e P</t>
  </si>
  <si>
    <t>DESCRIZIONE INDICATORE</t>
  </si>
  <si>
    <t>CODICE ASL</t>
  </si>
  <si>
    <t>PUNTEGGI CORRELATI AL VALORE</t>
  </si>
  <si>
    <t>10-20%</t>
  </si>
  <si>
    <t>&lt;5%</t>
  </si>
  <si>
    <t>&gt;50%</t>
  </si>
  <si>
    <t>20-50%</t>
  </si>
  <si>
    <t>&lt;10%</t>
  </si>
  <si>
    <t>SI</t>
  </si>
  <si>
    <t>NO</t>
  </si>
  <si>
    <t>&gt;=80%</t>
  </si>
  <si>
    <t>&lt;80%</t>
  </si>
  <si>
    <t>&lt;20%</t>
  </si>
  <si>
    <t>&gt;10%</t>
  </si>
  <si>
    <t>5-10%</t>
  </si>
  <si>
    <t>2-4,99%</t>
  </si>
  <si>
    <t>0,01-1,99%</t>
  </si>
  <si>
    <t>0% o sottoutilizzo del tetto</t>
  </si>
  <si>
    <t>&gt;=500.000</t>
  </si>
  <si>
    <t>350.000-499.999</t>
  </si>
  <si>
    <t>200.000-349.999</t>
  </si>
  <si>
    <t>70.000-199.999</t>
  </si>
  <si>
    <t>&lt;70.000</t>
  </si>
  <si>
    <t>&gt;200</t>
  </si>
  <si>
    <t>180-199</t>
  </si>
  <si>
    <t>150-179</t>
  </si>
  <si>
    <t>120-149</t>
  </si>
  <si>
    <t>&lt;120</t>
  </si>
  <si>
    <t>PUNTEGGIO INDICATORE B.3</t>
  </si>
  <si>
    <t>INDICATORE B.3
Invio sistematico e continuativo dei referti al Fascicolo Sanitario Elettronico</t>
  </si>
  <si>
    <t>INDICATORE C.4
Rapporto tra numero dipendenti / totale addetti</t>
  </si>
  <si>
    <t>PUNTEGGIO INDICATORE C.4</t>
  </si>
  <si>
    <t>PUNTEGGIO INDICATORE C.5</t>
  </si>
  <si>
    <t>INDICATORE C.5
Rapporto tra numero dipendenti laureati / totale dipendenti</t>
  </si>
  <si>
    <t>INDICATORE C.6
Presenza di certificazione ISO 9001:2015 in corso di validità</t>
  </si>
  <si>
    <t>PUNTEGGIO INDICATORE C.6</t>
  </si>
  <si>
    <t>INDICATORE C.7
Rapporto tra fatturato netto annuo extratetto / tetto di spesa netta (prima dell'applicazione della regressione tariffaria)</t>
  </si>
  <si>
    <t>PUNTEGGIO INDICATORE C.7</t>
  </si>
  <si>
    <t>PUNTEGGIO INDICATORE C.8</t>
  </si>
  <si>
    <t>INDICATORE C.9
Numero di giorni annui nei quali sono state erogate prestazioni a carico del S.S.R. (comprese quelle sulle quali si applica la regressione tariffaria)</t>
  </si>
  <si>
    <t>PUNTEGGIO INDICATORE C.9</t>
  </si>
  <si>
    <t>Numero prestazioni con classe di priorità D e P erogate a carico del S.S.R. in accesso diretto (senza prenotazione)</t>
  </si>
  <si>
    <t>INDICATORE D.10
Rapporto tra numero prestazioni con classe di priorità D e P erogate a carico del S.S.R. in accesso diretto (senza prenotazione) / totale prestazioni erogate a carico del S.S.R. con classe di priorità D e P</t>
  </si>
  <si>
    <t>PUNTEGGIO INDICATORE D.10</t>
  </si>
  <si>
    <t>INDICATORE D.12
Scostamento dal valore medio di branca e di fascia di appartenenza</t>
  </si>
  <si>
    <t>PUNTEGGIO INDICATORE D.12</t>
  </si>
  <si>
    <t>PUNTEGGIO INDICATORE E.13</t>
  </si>
  <si>
    <t>20,01-30%</t>
  </si>
  <si>
    <t>&gt;30%</t>
  </si>
  <si>
    <t>5-10% in meno</t>
  </si>
  <si>
    <t>0,01%-4,99% in meno</t>
  </si>
  <si>
    <t>&gt;= al v.m.</t>
  </si>
  <si>
    <t>IN ZONA DISAGIATA</t>
  </si>
  <si>
    <t>INFERIORE ALLA MEDIA</t>
  </si>
  <si>
    <t>NELLA NORMA</t>
  </si>
  <si>
    <t>SUPERIORE ALLA MEDIA</t>
  </si>
  <si>
    <t>&gt;10% in meno</t>
  </si>
  <si>
    <t>NUMERATORE C.4:
Numero dipendenti</t>
  </si>
  <si>
    <t>DENOMINATORE C.4:
Totale addetti</t>
  </si>
  <si>
    <t>VALORE INDICATORE C.4</t>
  </si>
  <si>
    <t>NUMERATORE C.5:
Numero dipendenti laureati</t>
  </si>
  <si>
    <t>DENOMINATORE C.5:
Totale dipendenti</t>
  </si>
  <si>
    <t>VALORE INDICATORE C.5</t>
  </si>
  <si>
    <t>VALORE INDICATORE C.6</t>
  </si>
  <si>
    <t>NUMERATORE C.7:
Fatturato netto annuo extratetto</t>
  </si>
  <si>
    <t>DENOMINATORE C.7:
Tetto di spesa netta (prima dell'applicazione della regressione tariffaria)</t>
  </si>
  <si>
    <t>VALORE INDICATORE C.7</t>
  </si>
  <si>
    <t>VALORE INDICATORE C.8</t>
  </si>
  <si>
    <t>VALORE INDICATORE C.9</t>
  </si>
  <si>
    <t>VALORE INDICATORE D.10</t>
  </si>
  <si>
    <t>NUMERATORE D.10:
Numero prestazioni con classe di priorità D e P erogate a carico del S.S.R. in accesso diretto (senza prenotazione)</t>
  </si>
  <si>
    <t>VALORE INDICATORE D.12</t>
  </si>
  <si>
    <t>INDICATORE E.13
Numerosità dei punti di offerta per la medesima branca nel distretto di appartenenza o collocazione in zona disagiata</t>
  </si>
  <si>
    <t>VALORE INDICATORE E.13</t>
  </si>
  <si>
    <t>COD. BRANCA TETTI</t>
  </si>
  <si>
    <t>DESCRIZIONE BRANCA TETTI</t>
  </si>
  <si>
    <t>DENOMINATORE D.10:
Totale prestazioni erogate a carico del S.S.R. con classe di priorità D e P</t>
  </si>
  <si>
    <t>NOTE DI COMPILAZIONE DEI PARAMETRI</t>
  </si>
  <si>
    <t>Eliminato con DD n. 130 del 12.02.2024</t>
  </si>
  <si>
    <t>IT index (%)</t>
  </si>
  <si>
    <t>PUNTEGGIO INDICATORE A.1</t>
  </si>
  <si>
    <t>INDICATORE A.1
Tecnologia</t>
  </si>
  <si>
    <t>VALORE INDICATORE B.3:
SI / NO</t>
  </si>
  <si>
    <t>Possesso delle apparecchiature caratterizzanti le singole Branche dei Tetti, come da relativo Elenco regionale, e della vetustà della strumentazione</t>
  </si>
  <si>
    <t>si rimanda al DD n. 130 del 12.02.2024</t>
  </si>
  <si>
    <t>Indicatore calcolato a cura della ASL competente, sulla base della Nota metodologica approvata dal DD n. 130 del 12 febbraio 2024</t>
  </si>
  <si>
    <t>10-19,9%</t>
  </si>
  <si>
    <t>5-9,9%</t>
  </si>
  <si>
    <t>SOSPESO con DD n. 130 del 12.02.2024</t>
  </si>
  <si>
    <t>Numero di prestazioni di laboratorio erogate nell'anno con onere a carico del SSR</t>
  </si>
  <si>
    <t>INDICATORE C.8
Numero di prestazioni di laboratorio erogate nell'anno con onere a carico del S.S.R. (solo per la branca della patologia clinica)</t>
  </si>
  <si>
    <t>Branca Tetti</t>
  </si>
  <si>
    <t>CLASSE - SETTORE</t>
  </si>
  <si>
    <t>ID</t>
  </si>
  <si>
    <t>Apparecchiatura</t>
  </si>
  <si>
    <t>NOTE</t>
  </si>
  <si>
    <t>VETUSTA'</t>
  </si>
  <si>
    <t>PUNTEGGIO</t>
  </si>
  <si>
    <t>Diabetologia</t>
  </si>
  <si>
    <t>BIOTESIOMETRO (sensibilità vibratoria)</t>
  </si>
  <si>
    <t xml:space="preserve">0-5 </t>
  </si>
  <si>
    <t>+1</t>
  </si>
  <si>
    <t>5 -- 10</t>
  </si>
  <si>
    <t>OLTRE 10</t>
  </si>
  <si>
    <t>NEUROTESTER (neuropatia autonomica)</t>
  </si>
  <si>
    <t>OCULISTICA: Lampada a fessura</t>
  </si>
  <si>
    <t>ECOGRAFO</t>
  </si>
  <si>
    <t>Branche a Visita</t>
  </si>
  <si>
    <t>NON APPLICABILE</t>
  </si>
  <si>
    <t>Dialisi</t>
  </si>
  <si>
    <t>Cardiologia</t>
  </si>
  <si>
    <t>ECT -  ECOTOMOGRAFI PER USO CARDIOLOGICO</t>
  </si>
  <si>
    <t>FKT</t>
  </si>
  <si>
    <t>Magnetoterapia</t>
  </si>
  <si>
    <t>Elettroterapia</t>
  </si>
  <si>
    <t>Irradiazione infrarossa</t>
  </si>
  <si>
    <t>Medicina Nucleare</t>
  </si>
  <si>
    <t>GCC - (GAMMA CAMERA COMPUTERIZZATA): Apparecchiatura che permette di eseguire esami scintigrafici (apparecchiatura non ibrida)</t>
  </si>
  <si>
    <t>Presenza di due o più teste a geometria variabile. Possibilità di effettuare scansioni tomografiche e  scansioni Total Body</t>
  </si>
  <si>
    <t>GTT - (SISTEMA TAC GAMMA CAMERA INTEGRATO): Apparecchiatura che permette di eseguire esami scintigrafici associati ad immagine TAC di coregistrazione (apparecchiatura ibrida)</t>
  </si>
  <si>
    <t>Presenza di dispositivi e/o software dedicati per la riduzione della dose al paziente. Sistema CT “a spirale” multistrato con numero di strati (8 - 16 - 32 - 64)</t>
  </si>
  <si>
    <t xml:space="preserve">TIPOLOGIA A - Scintigrafie </t>
  </si>
  <si>
    <t>TIPOLOGIA B - Scintigrafie e PET (comprese le PET/TC)</t>
  </si>
  <si>
    <t>SSP 01 - (SISTEMA CT/PET INTEGRATO): Permette di eseguire esami PET associati ad immagine TAC di coregistrazione (apparecchiatura ibrida)</t>
  </si>
  <si>
    <t>Modalità di acquisizione TOF (time of flight). Presenza di dispositivi e/o software dedicati per la riduzione della dose al paziente. Sistema CT “a spirale” multistrato con numero di strati (non inferiore a 32-64). Sensibilità NEMA (18F) del sottosistema PET espressa in cps/KBq. Numero totale dei cristalli del sottosistema PET</t>
  </si>
  <si>
    <t>TIPOLOGIA C - PET/TC (solo le seguenti: 92.11.6, 92.11.7 e 92.18.6 con macchina ibrida)</t>
  </si>
  <si>
    <t>PET - (TOMOGRAFO AD EMISSIONE DI POSITRONI): Apparecchiatura di vecchia concezione che consente l’esecuzione di esami PET senza possibilità di associare immagini di coregistrazioneTAC  (apparecchiatura non ibrida). Fornisce immagini meno ricche di informazioni diagnostiche rispetto al SSP</t>
  </si>
  <si>
    <t>Apparecchiatura ormai desueta, sostanzialmente soppiantata nelle sue applicazioni cliniche dal SSP (Sistema CT/PET Integrato) da sostituire perché inadeguata dal punto di vista clinico</t>
  </si>
  <si>
    <t>DESUETO</t>
  </si>
  <si>
    <t>-2</t>
  </si>
  <si>
    <t>RadioTerapia</t>
  </si>
  <si>
    <t>LINAC SINGOLA ENERGIA</t>
  </si>
  <si>
    <t>LINAC DOPPIA ENERGIA</t>
  </si>
  <si>
    <t>LINAC TRE ENERGIA</t>
  </si>
  <si>
    <t>Macchinari per BRACHITERAPIA</t>
  </si>
  <si>
    <t>Macchinari per TOMOTERAPIA</t>
  </si>
  <si>
    <t>Macchinari per CIBER KNIFE</t>
  </si>
  <si>
    <t>Macchinari per GAMMA POD</t>
  </si>
  <si>
    <t>Macchinari dove si utilizza la Tecnica 3D</t>
  </si>
  <si>
    <t>Controllo Posizionamento EPID</t>
  </si>
  <si>
    <t>Controllo Posizionamento CBCT</t>
  </si>
  <si>
    <t>Macchinari per Set-up e monitoraggio posizione del paziente</t>
  </si>
  <si>
    <t>Lettino Linac di Trattamento 6DoF</t>
  </si>
  <si>
    <t>Lettino Linac di Trattamento 3DoF</t>
  </si>
  <si>
    <t>TAC simulatore multistrato con tecnologia 4D</t>
  </si>
  <si>
    <t>TAC simulatore multistrato con tecnologia 3D</t>
  </si>
  <si>
    <t>Attrezzatura Dosimetrica</t>
  </si>
  <si>
    <t>MACCHINA IORT PER RADIOTERAPIA INTRAOPERATORIA</t>
  </si>
  <si>
    <t>RadioDiagnostica</t>
  </si>
  <si>
    <t>ECT01 - ECOTOMOGRAFI INTERNISTICI</t>
  </si>
  <si>
    <t>ECT02 - ECOTOMOGRAFI PER USO INTERNISTICO E CARDIOLOGICO</t>
  </si>
  <si>
    <t>ECL E - ECOTOMOGRAFI PORTATILI</t>
  </si>
  <si>
    <t>TAC01 - TOMOGRAFI ASSIALI COMPUTERIZZATI - INFERIORE O UGUALE A 2 STRATI</t>
  </si>
  <si>
    <t>da sostiture perché inadegiati dal punto di vista clinico</t>
  </si>
  <si>
    <t>TAC02 - TOMOGRAFI ASSIALI COMPUTERIZZATI - SUPERIORE A 2 STRATI ED INFERIORE A 16 STRATI</t>
  </si>
  <si>
    <t>TAC03 - TOMOGRAFI ASSIALI COMPUTERIZZATI - SUPERIORE O UGUALE A 16 STRATI ED INFERIORE A 64 STRATI</t>
  </si>
  <si>
    <t>0</t>
  </si>
  <si>
    <t>TAC04 - TOMOGRAFI ASSIALI COMPUTERIZZATI - SUPERIORE O UGUALE A 64 STRATI</t>
  </si>
  <si>
    <t>MAG01 - MAMMOGRAFI CONVENZIONALI</t>
  </si>
  <si>
    <t>CLASSE A - Radiologia tradizionale di base ed ecografia</t>
  </si>
  <si>
    <t>MAG02 - MAMMOGRAFI DIGITALI</t>
  </si>
  <si>
    <t>CLASSE B - Radiologia tradizionale, ecografia e TAC</t>
  </si>
  <si>
    <t>CLASSE C - Radiologia tradizionale, ecografia TAC e RMN ≤ 1 tesla</t>
  </si>
  <si>
    <t>TRM01 - TOMOGRAFI SETTORIALI (PER ESAMI TOMOGRAFICI DELLE ESTREMITA')</t>
  </si>
  <si>
    <t>CLASSE D - Radiologia tradizionale, ecografia TAC e RMN &gt; 1 tesla</t>
  </si>
  <si>
    <t>TRM02 - TOMOGRAFI A MAGNETE APERTO CON INTENSITA' DI CAMPO MAGNETICO INFERIORE O UGUALE A 0.5T</t>
  </si>
  <si>
    <t>TRM03 - TOMOGRAFI A MAGNETE APERTO CON INTENSITA' DI CAMPO MAGNETICO SUPERIORE A 0.5T</t>
  </si>
  <si>
    <t>TRM04 - TOMOGRAFI A MAGNETE CHIUSO CON INTENSITA' DI CAMPO INFERIORE O UGUALE A 0.5T</t>
  </si>
  <si>
    <t>TRM05 - TOMOGRAFI A MAGNETE CHIUSO CON INTENSITA' DI CAMPO SUPERIORE A 0.5T E INFERIORE O UGUALE A 3.0T</t>
  </si>
  <si>
    <t>ORG 01 - ORTOPANTOMOGRAFO CONVENZIONALE</t>
  </si>
  <si>
    <t>ORG 02 - ORTOPANTOMOGRAFO DIGITALE</t>
  </si>
  <si>
    <t>SISTEMA CT/PET INTEGRATO</t>
  </si>
  <si>
    <t>Modalità di acquisizione TOF (time of flight). Presenza di dispositivi e/o software dedicati per la riduzione della dose al paziente. Sistema CT “a spirale” multistrato con numero di strati (non iferiore a 32 - 64). Sensibilità NEMA (18F) del sottosistema PET espressa in cps/KBq. Numero totale dei cristalli del sottosistema PET</t>
  </si>
  <si>
    <t>Laboratorio</t>
  </si>
  <si>
    <t>CLASSE A - Laboratori generali di base con o senza settori specializzati
A1 e A2</t>
  </si>
  <si>
    <t>B - generale di Base</t>
  </si>
  <si>
    <t>Automazione completa con catena e/o automazione con analizzatore integrato</t>
  </si>
  <si>
    <t>settore A1 - chimica clinica e tossicologia</t>
  </si>
  <si>
    <t>Cromatografia liquida/spettrometria di massa e P.C.R.</t>
  </si>
  <si>
    <t>CLASSE B - Laboratori generali
di base con almeno
tre settori specializzati,
escluso A6</t>
  </si>
  <si>
    <t>Sistemi automatici di identificazione batterica e determinazione dell'antibiogramma con indicazione della MIC (Capacità Minima Inibente).</t>
  </si>
  <si>
    <t>settore A3 - ematologia</t>
  </si>
  <si>
    <t>Strisciatore/coloratore automatico, Digitalizzazione e/o intelligenza artificiale</t>
  </si>
  <si>
    <t>CLASSE C - Laboratori generali
di base con almeno
tre settori specializzati,
incluso A6</t>
  </si>
  <si>
    <t>settore A4 - virologia</t>
  </si>
  <si>
    <t xml:space="preserve"> PCR (Polymerase Chain Reaction) e  sequenziamento del DNA</t>
  </si>
  <si>
    <t>settore A5 - citoistopatologia</t>
  </si>
  <si>
    <t>Estrazione DNA e RT-PCR o vetrini digitali o automazione intelligente flusso di lavoro</t>
  </si>
  <si>
    <t>CLASSE D - Laboratori
specializzati</t>
  </si>
  <si>
    <t>settore A6 - genetica</t>
  </si>
  <si>
    <t>Sequenziatori del DNA con tecnologia NGS, Sanger o Maxmam e Gilbert</t>
  </si>
  <si>
    <t>punteggi correlati al valore</t>
  </si>
  <si>
    <t>Fasce Vetustà</t>
  </si>
  <si>
    <t>PUNTEGGIO VETUSTA' (PV)</t>
  </si>
  <si>
    <t xml:space="preserve">Indicatore Tecnologia </t>
  </si>
  <si>
    <t>0-5 anni</t>
  </si>
  <si>
    <t>Indicatore</t>
  </si>
  <si>
    <t xml:space="preserve">5,1 -- 10 anni </t>
  </si>
  <si>
    <t>OLTRE 10 anni</t>
  </si>
  <si>
    <t>IT index (%) =</t>
  </si>
  <si>
    <t>∑ PV macchinari</t>
  </si>
  <si>
    <t>∑ Num. macchinari</t>
  </si>
  <si>
    <t>CASO USO (1) - senza desueto</t>
  </si>
  <si>
    <t>Struttura di Radiologia Classe B (Radiologia tradizionale, ecografia e TAC)</t>
  </si>
  <si>
    <t>Num.</t>
  </si>
  <si>
    <t>Strumentazione Qualificante</t>
  </si>
  <si>
    <t>Vetustà (anni)</t>
  </si>
  <si>
    <t>ECOTOMOGRAFI PORTATILI</t>
  </si>
  <si>
    <r>
      <rPr>
        <b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                               (fascia 20-50%)</t>
    </r>
  </si>
  <si>
    <t xml:space="preserve">TOMOGRAFI SETTORIALI </t>
  </si>
  <si>
    <t>TOMOGRAFI A MAGNETE APERTO CON INTENSITA' DI CAMPO MAGNETICO SUPERIORE A 0.5T</t>
  </si>
  <si>
    <t>CASO USO (2) - con desueto</t>
  </si>
  <si>
    <t>Struttura di Radiologia Classe D (Radiologia tradizionale, ecografia TAC e RMN &gt; 1 tesla)</t>
  </si>
  <si>
    <t xml:space="preserve"> ECOTOMOGRAFI INTERNISTICI</t>
  </si>
  <si>
    <t>MAMMOGRAFI CONVENZIONALI</t>
  </si>
  <si>
    <t>ORTOPANTOMOGRAFO DIGITALE</t>
  </si>
  <si>
    <t>CASO USO (3) - senza desueto</t>
  </si>
  <si>
    <t>Struttura di Laboratorio CLASSE B - Laboratori generali di base con almeno tre settori specializzati, escluso A6</t>
  </si>
  <si>
    <t>Automazione completa con catena</t>
  </si>
  <si>
    <r>
      <rPr>
        <b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 xml:space="preserve">                                (fascia &gt;50%)</t>
    </r>
  </si>
  <si>
    <t>Cromatografia liquida/spettrometria di massa</t>
  </si>
  <si>
    <t xml:space="preserve">Spettrometria di massa Maldi-Tof </t>
  </si>
  <si>
    <t>CLASSE STRUTTURA</t>
  </si>
  <si>
    <t>STRUMENTAZIONE QUALIFICANTE</t>
  </si>
  <si>
    <t>FASCIA VETUSTA'</t>
  </si>
  <si>
    <t xml:space="preserve">INDICE TECNOLOGICO % </t>
  </si>
  <si>
    <t>NOME E COGNOME</t>
  </si>
  <si>
    <t>QUALIFICA</t>
  </si>
  <si>
    <t>TIPOLOGIA DI RAPPORTO</t>
  </si>
  <si>
    <t>NUMERO ORE SETTIMANALI</t>
  </si>
  <si>
    <t xml:space="preserve">DAL </t>
  </si>
  <si>
    <t>AL</t>
  </si>
  <si>
    <t>CODICE FISCALE</t>
  </si>
  <si>
    <t>PROGR.</t>
  </si>
  <si>
    <t>COMPILARE I FOGLI IN GIALLO</t>
  </si>
  <si>
    <t>INDICAZIONI GENERALI:</t>
  </si>
  <si>
    <t>Compilare le colonne da "A" ad "J"</t>
  </si>
  <si>
    <t>Compilare la colonna "J" con le fasce di vetustà indicate nel foglio "BRANCHE-Apparecchiature"</t>
  </si>
  <si>
    <t>Il numeratore dell'indicatore C.4 deve essere uguale al Denominatore dell'indicatore C.5</t>
  </si>
  <si>
    <t>Indicare le ore settimanali contrattualizzate</t>
  </si>
  <si>
    <t>NON  vanno compilati i campi con sfondo grigio!</t>
  </si>
  <si>
    <t>Vanno compilati i soli campi con sfondo bianco</t>
  </si>
  <si>
    <t>Le unità indicate nei due indicatori vanno riportate alle unità equivalenti (part/time, periodi parziali nell'anno,etc.)</t>
  </si>
  <si>
    <t>INDICATORE A.1 - TECNOLOGIA riferito all'ANNO 2025</t>
  </si>
  <si>
    <t>Rilevazione dei dati consuntivi 2025</t>
  </si>
  <si>
    <t>Rilevazione A1_2025:</t>
  </si>
  <si>
    <t>Tracciato di rilevazione 2025:</t>
  </si>
  <si>
    <t>Personale 2025:</t>
  </si>
  <si>
    <t>Indicare il periodo "DAL" - "AL" (per periodi continuativi 1/1/25 - 31/12/2025)</t>
  </si>
  <si>
    <t>CENTRO LASER S.R.L.</t>
  </si>
  <si>
    <t>BV</t>
  </si>
  <si>
    <t>F. VERNIERO SRL</t>
  </si>
  <si>
    <t>DR. ZARCONE GIULIO</t>
  </si>
  <si>
    <t>DIMED S.R.L.</t>
  </si>
  <si>
    <t>Eudental s.r.l.</t>
  </si>
  <si>
    <t>Casa di Cura Maria Rosaria S.p.A.</t>
  </si>
  <si>
    <t>Casa di Cura Stazione Climatica Bianchi</t>
  </si>
  <si>
    <t>BERGER</t>
  </si>
  <si>
    <t>ALMA CENTER SERV MED SRL</t>
  </si>
  <si>
    <t>CASA DI SALUTE "SANTA LUCIA"</t>
  </si>
  <si>
    <t>POLISPECIALISTICA VESUVIANA DI STEFANO SAVARESE S.A.S.</t>
  </si>
  <si>
    <t>AMB471</t>
  </si>
  <si>
    <t>M.O.D.E CLINIC</t>
  </si>
  <si>
    <t>DR. GUARNIERI E C.</t>
  </si>
  <si>
    <t>CENTRO S.M. LA NOVA  S.A.S.</t>
  </si>
  <si>
    <t>N.P.</t>
  </si>
  <si>
    <t>CENTRO ANTIDIABETICO AID STABIA</t>
  </si>
  <si>
    <t>CENTRO ANTIDIABETE AID PORTICI SRL</t>
  </si>
  <si>
    <t>CENTRO ANTIDIABETICO AID OPLONTI</t>
  </si>
  <si>
    <t>CENTRO ANTIDIABETICO AID NOLA</t>
  </si>
  <si>
    <t>CENTRO DIAGNOSTICO CARDIOVASCOLARE</t>
  </si>
  <si>
    <t>CENTRO DIAGNOSTICO S. CIRO S.R.L.</t>
  </si>
  <si>
    <t>CARDIOSERVICE SAS</t>
  </si>
  <si>
    <t>CENTRO CARDIOLOGICO VESUVIANO SRL</t>
  </si>
  <si>
    <t>CENTRO DI CARDIOLOGIA</t>
  </si>
  <si>
    <t>N.V</t>
  </si>
  <si>
    <t>CENTRORICERCHE  PER LE MALATTIE CARDIOVASCOLARI DR.  GIUSEPPE CASO DI BUONO R.E DI COSTANZO A. E C.</t>
  </si>
  <si>
    <t>C.M.B. s.a.s. del dr. Vittorio Boccia</t>
  </si>
  <si>
    <t>CENTRO MEDICO ASCIONE</t>
  </si>
  <si>
    <t xml:space="preserve">IGEA CENTER DR. RICCIARDI ALFONSO SRL </t>
  </si>
  <si>
    <t>CentroDiagnostico Cardiologico di Giulio Pepe, Cimmino Paolo e soci s.a.s</t>
  </si>
  <si>
    <t>Centro Cardiologico Rocca S.r.l.</t>
  </si>
  <si>
    <t>Centro di Cardiologia ed Angiologia di Nicola Morra S.r.l.</t>
  </si>
  <si>
    <t>Hippocrates sas di Napolitano Paolo &amp; c.</t>
  </si>
  <si>
    <t>CARDIOMED S.P.A</t>
  </si>
  <si>
    <t>CMO Srl</t>
  </si>
  <si>
    <t>FISIOSPORTMEDICAL SRL</t>
  </si>
  <si>
    <t>CENTRO RADIOLOGICO E TERAPIA FISICA SRL</t>
  </si>
  <si>
    <t>SALUS FISIOKINESITERAPIA SERVICE SRL</t>
  </si>
  <si>
    <t>MAVIS SRL</t>
  </si>
  <si>
    <t>DO.CA  SRL</t>
  </si>
  <si>
    <t>RAGGI X DI LOFFREDO AGNESE &amp; C. SAS</t>
  </si>
  <si>
    <t>Centro Medico Specialistico Sorrentino c.m.s. srl</t>
  </si>
  <si>
    <t>CEM _ Casa di Cura Snta Maria del Pozzo SpA</t>
  </si>
  <si>
    <t>Take Care Center Srl</t>
  </si>
  <si>
    <t>Dimensione Azzurra S.r.l.</t>
  </si>
  <si>
    <t>CENTRO MEDICO RIABILITATIVO POMPEI</t>
  </si>
  <si>
    <t>CENTRO DI RIABILITAZIONE E RECUP HANDICAPS ABATESE SRL</t>
  </si>
  <si>
    <t>SALUS DI SILVIO PAPA SRL</t>
  </si>
  <si>
    <t>Centro Ippolito s.a.s.</t>
  </si>
  <si>
    <t>M.F.R. - MEDICINA FISICA E RIABILITATIVA - S.R.L.</t>
  </si>
  <si>
    <t>ALPHA S.R.L.</t>
  </si>
  <si>
    <t>C.F.R. ISTITUTO DI RIABIULITAZIONE SRL</t>
  </si>
  <si>
    <t>CA.MAD. SRL</t>
  </si>
  <si>
    <t>A.I.A.S. Sezione Nola E.T.S.</t>
  </si>
  <si>
    <t>CENTRO DI FISIOTERAPIA SRL</t>
  </si>
  <si>
    <t>CENTRO MEDICO MOSCATI</t>
  </si>
  <si>
    <t>NEAPOLISANIT srl</t>
  </si>
  <si>
    <t>CENTRO FISIOVESUVIANO SRL DI MEDICINA FISICA E RIABILITAZIONE</t>
  </si>
  <si>
    <t>Primula srl</t>
  </si>
  <si>
    <t>AMB250</t>
  </si>
  <si>
    <t>C.T.F.CENTRO TERAPIA FISICA SRL</t>
  </si>
  <si>
    <t>NON DOVUTO PER L'FKT</t>
  </si>
  <si>
    <t>AMB351</t>
  </si>
  <si>
    <t>ME.DI. MEDITERRANEA DIAGNOSTICA SRL</t>
  </si>
  <si>
    <t xml:space="preserve"> STUDIO RADIOLOGICO D.C.P. CAPASSO-PEPE DI CAPASSO E C.SAS</t>
  </si>
  <si>
    <t>STUDIO RADIOLOGICO VENUTI-PALESCANDOLO</t>
  </si>
  <si>
    <t xml:space="preserve">DIAGNOSTICA PER IMMAGINI CALDARELLI MIDULLA Srl </t>
  </si>
  <si>
    <t>CENTRO RADIOLOGICO QUARANTELLI SRL</t>
  </si>
  <si>
    <t>GATTA S.A.S. DI GIUSEPPINA ANNA SERRAO</t>
  </si>
  <si>
    <t>CENTRO SALUS DIAGNOSTICA SRL</t>
  </si>
  <si>
    <t>CENTRO RADIODIAGNOSTICO GARGIULO SAS</t>
  </si>
  <si>
    <t>STUDIO DI RADIOLOGIA BARON DI BLASIO ANTONIO &amp; C. SAS</t>
  </si>
  <si>
    <t>STUDIO VOCCIA DI MARTINO SRL</t>
  </si>
  <si>
    <t>76020A</t>
  </si>
  <si>
    <t>CASA DI CURA S.MARIA LA BRUNA</t>
  </si>
  <si>
    <t>Clinica Stabia S.p.A.</t>
  </si>
  <si>
    <t>STUDIO DI RADIOLOGIA MEDICA ALTEI   S.A.S.  DI  PASQUALE GUERCIA</t>
  </si>
  <si>
    <t>CARDIOMED SPA SEDE VIA M.LEONE</t>
  </si>
  <si>
    <t>CARDIOMED SPA SEDE VIA F.PIROZZI</t>
  </si>
  <si>
    <t>CENTRO DIAGNOSTICA RADIOLOGICA E STRUMENTALE  DR. L. VITOLO   SRL</t>
  </si>
  <si>
    <t>DIAGNOSTICA PER IMMAGINI.GUADAGNO SRL</t>
  </si>
  <si>
    <t>Centro di Radiodiagnostica Medica APRILE srl</t>
  </si>
  <si>
    <t>RADIOL.P.CO AMBROSIO DR.MADARO E C. SAS</t>
  </si>
  <si>
    <t>RADAN DI FRANCESCO PANE SAS</t>
  </si>
  <si>
    <t>RAD351</t>
  </si>
  <si>
    <t>RAD434</t>
  </si>
  <si>
    <t>LABORATORIO DI ANALISI TUCCI &amp; MATRONE SAS - 008614</t>
  </si>
  <si>
    <t>ANALISI CLINICHE-CHIMICHE DI DI RUOCCO  SAS - 009011</t>
  </si>
  <si>
    <t>CIOPAR DI DRAGO MARIA RAFFAELA S.A.S - 009017</t>
  </si>
  <si>
    <t>CENTRO DIAGNOSTICO L.A.C. DI E. A.TORTORA S.A.S. - 731100</t>
  </si>
  <si>
    <t>Centro Diagnostico STABIA S.r.l. (ex C.TRO DIAG.CL.DI TORTORA Michelina.SAS)</t>
  </si>
  <si>
    <t>BIO-DIAGNOSTICA POGGIOMARINO SNC - 790400</t>
  </si>
  <si>
    <t>AGG517</t>
  </si>
  <si>
    <t>RETE NOVA BIOMEDICA - AGG517</t>
  </si>
  <si>
    <t>AMB587</t>
  </si>
  <si>
    <t>PLINIO M.C. Villa CINZIA srl</t>
  </si>
  <si>
    <t>CENTRO DIAGNOSTICO VARONE SRL - 008027</t>
  </si>
  <si>
    <t>ANALISI CLINICHE DI VINCENZO V . S.A.S. - 008111</t>
  </si>
  <si>
    <t>Centro Ricerche Cliniche di Di Costanzo Anna &amp; c. sas</t>
  </si>
  <si>
    <t>Laboratorio Analisi "S.Ciro"</t>
  </si>
  <si>
    <t>RICERCHE DIAGNOSTICHE DI CIARAVOLO BRUNO &amp; C. S.A.S. - 008524</t>
  </si>
  <si>
    <t>BIOLABOR S.A.S. DI ROSSI L.</t>
  </si>
  <si>
    <t>CE.DI.M. s.r.l.</t>
  </si>
  <si>
    <t>Laboratori di Ricerche Cliniche Dr. A. Bifulco srl</t>
  </si>
  <si>
    <t>Centro di Diagnostica Strumentale e di Analisi Cliniche e radioimmunologiche  Liguori s.r.l.</t>
  </si>
  <si>
    <t>C.E.M. S.P.A. - 76020A</t>
  </si>
  <si>
    <t>CENTRO ANALISI DOTT. ALFONSO AMBROSINO SNC</t>
  </si>
  <si>
    <t>CENTRO DIAGNOSTICO ASTRA S.A.S.</t>
  </si>
  <si>
    <t>LABORATORIO DI ANALISI L.R.M. - 750500</t>
  </si>
  <si>
    <t>CASA DI SALUTE S. LUCIA SRL - 770100</t>
  </si>
  <si>
    <t>BIOCENTRO SAS DI GRAZIANO EMILIA E C. - 790100</t>
  </si>
  <si>
    <t>AGG500</t>
  </si>
  <si>
    <t>AGG501</t>
  </si>
  <si>
    <t>BE4LAB S.c. a r.l.</t>
  </si>
  <si>
    <t>AGG502</t>
  </si>
  <si>
    <t>CENTRO DIAGNOSTICO L.S.</t>
  </si>
  <si>
    <t>AGG503</t>
  </si>
  <si>
    <t>ILAB SCARL</t>
  </si>
  <si>
    <t>FUTURLAB</t>
  </si>
  <si>
    <t>AGG505</t>
  </si>
  <si>
    <t>RETE DIAGNOSTICA VESUVIANA</t>
  </si>
  <si>
    <t>AGG506</t>
  </si>
  <si>
    <t>MLF MEDI ANALISI S.C.R.L.</t>
  </si>
  <si>
    <t>AGG507</t>
  </si>
  <si>
    <t>Rete Diagnostica  Campana (Laboratorio Analisi Cliniche Gentile srl)</t>
  </si>
  <si>
    <t>AGG508</t>
  </si>
  <si>
    <t>DIAGNOSTICA BIOMEDICA GROUP SCARL</t>
  </si>
  <si>
    <t>AGG509</t>
  </si>
  <si>
    <t>RETE KAPPA-CMA</t>
  </si>
  <si>
    <t>AGG510</t>
  </si>
  <si>
    <t>CONSORZIO BADINI MEDICAL CENTER S.C.R.L.</t>
  </si>
  <si>
    <t>AGG511</t>
  </si>
  <si>
    <t>CAMPANIA LAB</t>
  </si>
  <si>
    <t>AGG512</t>
  </si>
  <si>
    <t>RETE ASCLEPIO</t>
  </si>
  <si>
    <t>AGG513</t>
  </si>
  <si>
    <t>RETE DIAGNOSTICA VESUVIANA SRL</t>
  </si>
  <si>
    <t>AGG514</t>
  </si>
  <si>
    <t>RETE LABORATORI DELLA GALA</t>
  </si>
  <si>
    <t>AGG515</t>
  </si>
  <si>
    <t>LABORGROUP BIDELLO</t>
  </si>
  <si>
    <t>AGG516</t>
  </si>
  <si>
    <t xml:space="preserve">MAVILAB </t>
  </si>
  <si>
    <t>AGG518</t>
  </si>
  <si>
    <t>Servizi Sanitari Vesuviani SCARL</t>
  </si>
  <si>
    <t>AGG519</t>
  </si>
  <si>
    <t>SOCIETA DIAGNOSTICA PENISOLA SORRENTINA SCARL</t>
  </si>
  <si>
    <t>AMB526</t>
  </si>
  <si>
    <t>CENTRO DI PATOLOGIA CLINICA G.REGA S.N.C.</t>
  </si>
  <si>
    <t>AGG504</t>
  </si>
  <si>
    <t>CA</t>
  </si>
  <si>
    <t>DI</t>
  </si>
  <si>
    <t>LAB</t>
  </si>
  <si>
    <t>MN</t>
  </si>
  <si>
    <t>RAD</t>
  </si>
  <si>
    <t>CHIAVE</t>
  </si>
  <si>
    <t>BV8017</t>
  </si>
  <si>
    <t>BV8137</t>
  </si>
  <si>
    <t>BV8322</t>
  </si>
  <si>
    <t>BV8428</t>
  </si>
  <si>
    <t>BV8438</t>
  </si>
  <si>
    <t>BV8621</t>
  </si>
  <si>
    <t>BV150111</t>
  </si>
  <si>
    <t>BV700200</t>
  </si>
  <si>
    <t>BV700100</t>
  </si>
  <si>
    <t>BV770100</t>
  </si>
  <si>
    <t>BV770300</t>
  </si>
  <si>
    <t>BVAMB471</t>
  </si>
  <si>
    <t>BV8523</t>
  </si>
  <si>
    <t>BV760100</t>
  </si>
  <si>
    <t>CA8017</t>
  </si>
  <si>
    <t>CA8115</t>
  </si>
  <si>
    <t>CA8122</t>
  </si>
  <si>
    <t>CA8125</t>
  </si>
  <si>
    <t>CA8132</t>
  </si>
  <si>
    <t>CA8327</t>
  </si>
  <si>
    <t>CA8417</t>
  </si>
  <si>
    <t>CA8432</t>
  </si>
  <si>
    <t>CA8513</t>
  </si>
  <si>
    <t>CA8621</t>
  </si>
  <si>
    <t>CA8622</t>
  </si>
  <si>
    <t>CA9016</t>
  </si>
  <si>
    <t>CA700300</t>
  </si>
  <si>
    <t>CA710200</t>
  </si>
  <si>
    <t>CA710300</t>
  </si>
  <si>
    <t>CA731500</t>
  </si>
  <si>
    <t>CA770100</t>
  </si>
  <si>
    <t>CA770200</t>
  </si>
  <si>
    <t>MN8122</t>
  </si>
  <si>
    <t>MN8425</t>
  </si>
  <si>
    <t>MN8621</t>
  </si>
  <si>
    <t>FKT8022</t>
  </si>
  <si>
    <t>FKT8319</t>
  </si>
  <si>
    <t>FKT8328</t>
  </si>
  <si>
    <t>FKT8430</t>
  </si>
  <si>
    <t>FKT8521</t>
  </si>
  <si>
    <t>FKT8620</t>
  </si>
  <si>
    <t>FKT8621</t>
  </si>
  <si>
    <t>FKT8713</t>
  </si>
  <si>
    <t>FKT761200</t>
  </si>
  <si>
    <t>FKT150005</t>
  </si>
  <si>
    <t>FKT150851</t>
  </si>
  <si>
    <t>FKT150862</t>
  </si>
  <si>
    <t>FKT150863</t>
  </si>
  <si>
    <t>FKT701700</t>
  </si>
  <si>
    <t>FKT730100</t>
  </si>
  <si>
    <t>FKT730200</t>
  </si>
  <si>
    <t>FKT731601</t>
  </si>
  <si>
    <t>FKT731700</t>
  </si>
  <si>
    <t>FKT731900</t>
  </si>
  <si>
    <t>FKT740800</t>
  </si>
  <si>
    <t>FKT750200</t>
  </si>
  <si>
    <t>FKT750800</t>
  </si>
  <si>
    <t>FKT771200</t>
  </si>
  <si>
    <t>FKT780500</t>
  </si>
  <si>
    <t>FKT790500</t>
  </si>
  <si>
    <t>FKTAMB250</t>
  </si>
  <si>
    <t>FKTAMB351</t>
  </si>
  <si>
    <t>RAD8016</t>
  </si>
  <si>
    <t>RAD8017</t>
  </si>
  <si>
    <t>RAD8024</t>
  </si>
  <si>
    <t>RAD8122</t>
  </si>
  <si>
    <t>RAD8126</t>
  </si>
  <si>
    <t>RAD8127</t>
  </si>
  <si>
    <t>RAD8220</t>
  </si>
  <si>
    <t>RAD8319</t>
  </si>
  <si>
    <t>RAD8323</t>
  </si>
  <si>
    <t>RAD8325</t>
  </si>
  <si>
    <t>RAD8420</t>
  </si>
  <si>
    <t>RAD8425</t>
  </si>
  <si>
    <t>RAD8430</t>
  </si>
  <si>
    <t>RAD8436</t>
  </si>
  <si>
    <t>RAD8513</t>
  </si>
  <si>
    <t>RAD8521</t>
  </si>
  <si>
    <t>RAD8613</t>
  </si>
  <si>
    <t>RAD8620</t>
  </si>
  <si>
    <t>RAD8621</t>
  </si>
  <si>
    <t>RAD76020A</t>
  </si>
  <si>
    <t>RAD150102</t>
  </si>
  <si>
    <t>RAD150105</t>
  </si>
  <si>
    <t>RAD150111</t>
  </si>
  <si>
    <t>RAD700500</t>
  </si>
  <si>
    <t>RAD700600</t>
  </si>
  <si>
    <t>RAD710400</t>
  </si>
  <si>
    <t>RAD710600</t>
  </si>
  <si>
    <t>RAD730300</t>
  </si>
  <si>
    <t>RAD730400</t>
  </si>
  <si>
    <t>RAD731600</t>
  </si>
  <si>
    <t>RAD760300</t>
  </si>
  <si>
    <t>RAD770100</t>
  </si>
  <si>
    <t>RAD770200</t>
  </si>
  <si>
    <t>RAD770500</t>
  </si>
  <si>
    <t>RADRAD351</t>
  </si>
  <si>
    <t>RADRAD434</t>
  </si>
  <si>
    <t>LAB8027</t>
  </si>
  <si>
    <t>LAB8111</t>
  </si>
  <si>
    <t>LAB8614</t>
  </si>
  <si>
    <t>LAB9011</t>
  </si>
  <si>
    <t>LAB9017</t>
  </si>
  <si>
    <t>LAB731100</t>
  </si>
  <si>
    <t>LAB790300</t>
  </si>
  <si>
    <t>LAB790400</t>
  </si>
  <si>
    <t>LABAGG517</t>
  </si>
  <si>
    <t>LABAMB587</t>
  </si>
  <si>
    <t>LAB8122</t>
  </si>
  <si>
    <t>LAB8433</t>
  </si>
  <si>
    <t>LAB8437</t>
  </si>
  <si>
    <t>LAB8524</t>
  </si>
  <si>
    <t>LAB8621</t>
  </si>
  <si>
    <t>LAB8714</t>
  </si>
  <si>
    <t>LAB8810</t>
  </si>
  <si>
    <t>LAB8813</t>
  </si>
  <si>
    <t>LAB9012</t>
  </si>
  <si>
    <t>LAB76020A</t>
  </si>
  <si>
    <t>LAB150102</t>
  </si>
  <si>
    <t>LAB731200</t>
  </si>
  <si>
    <t>LAB750300</t>
  </si>
  <si>
    <t>LAB750500</t>
  </si>
  <si>
    <t>LAB770100</t>
  </si>
  <si>
    <t>LAB790100</t>
  </si>
  <si>
    <t>LABAGG500</t>
  </si>
  <si>
    <t>LABAGG501</t>
  </si>
  <si>
    <t>LABAGG502</t>
  </si>
  <si>
    <t>LABAGG503</t>
  </si>
  <si>
    <t>LABAGG504</t>
  </si>
  <si>
    <t>LABAGG505</t>
  </si>
  <si>
    <t>LABAGG506</t>
  </si>
  <si>
    <t>LABAGG507</t>
  </si>
  <si>
    <t>LABAGG508</t>
  </si>
  <si>
    <t>LABAGG509</t>
  </si>
  <si>
    <t>LABAGG510</t>
  </si>
  <si>
    <t>LABAGG511</t>
  </si>
  <si>
    <t>LABAGG512</t>
  </si>
  <si>
    <t>LABAGG513</t>
  </si>
  <si>
    <t>LABAGG514</t>
  </si>
  <si>
    <t>LABAGG515</t>
  </si>
  <si>
    <t>LABAGG516</t>
  </si>
  <si>
    <t>LABAGG518</t>
  </si>
  <si>
    <t>LABAGG519</t>
  </si>
  <si>
    <t>LABAMB526</t>
  </si>
  <si>
    <t>no</t>
  </si>
  <si>
    <t>si</t>
  </si>
  <si>
    <t>sì</t>
  </si>
  <si>
    <t>n.a.</t>
  </si>
  <si>
    <t>&gt;media</t>
  </si>
  <si>
    <t>&lt;media</t>
  </si>
  <si>
    <t>nella norma</t>
  </si>
  <si>
    <t>zona disagiata</t>
  </si>
  <si>
    <t>NP</t>
  </si>
  <si>
    <t>M</t>
  </si>
  <si>
    <t>AD8025</t>
  </si>
  <si>
    <t>AD8136</t>
  </si>
  <si>
    <t>AD8431</t>
  </si>
  <si>
    <t>AD731400</t>
  </si>
  <si>
    <t>Non previsto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</si>
</sst>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[$-410]General"/>
    <numFmt numFmtId="165" formatCode="000000"/>
    <numFmt numFmtId="166" formatCode="_-* #,##0_-;\-* #,##0_-;_-* &quot;-&quot;??_-;_-@_-"/>
    <numFmt numFmtId="167" formatCode="_-* #,##0.00\ _€_-;\-* #,##0.00\ _€_-;_-* &quot;-&quot;??\ _€_-;_-@_-"/>
    <numFmt numFmtId="168" formatCode="0.0%"/>
  </numFmts>
  <fonts count="34" x14ac:knownFonts="1">
    <font>
      <sz val="11"/>
      <color theme="1"/>
      <name val="Calibri"/>
      <family val="2"/>
      <scheme val="minor"/>
    </font>
    <font>
      <sz val="10"/>
      <color indexed="63"/>
      <name val="Arial"/>
      <family val="2"/>
    </font>
    <font>
      <sz val="10"/>
      <color indexed="8"/>
      <name val="Arial"/>
      <family val="2"/>
    </font>
    <font>
      <sz val="10"/>
      <color indexed="23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indexed="63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Arial"/>
      <family val="2"/>
    </font>
    <font>
      <sz val="10"/>
      <color rgb="FF000000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0"/>
      <color rgb="FFFF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0"/>
      <color theme="1"/>
      <name val="Calibri"/>
      <family val="2"/>
      <charset val="1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32" fillId="0" borderId="0" applyBorder="0" applyProtection="0"/>
  </cellStyleXfs>
  <cellXfs count="30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/>
    </xf>
    <xf numFmtId="0" fontId="18" fillId="0" borderId="0" xfId="1" applyAlignment="1">
      <alignment horizontal="center"/>
    </xf>
    <xf numFmtId="0" fontId="18" fillId="0" borderId="5" xfId="1" applyBorder="1" applyAlignment="1">
      <alignment horizontal="center" vertical="center"/>
    </xf>
    <xf numFmtId="49" fontId="21" fillId="0" borderId="19" xfId="1" applyNumberFormat="1" applyFont="1" applyBorder="1" applyAlignment="1">
      <alignment horizontal="center" vertical="center"/>
    </xf>
    <xf numFmtId="0" fontId="18" fillId="0" borderId="0" xfId="1"/>
    <xf numFmtId="2" fontId="18" fillId="0" borderId="1" xfId="1" applyNumberFormat="1" applyBorder="1" applyAlignment="1">
      <alignment horizontal="center" vertical="center"/>
    </xf>
    <xf numFmtId="0" fontId="21" fillId="0" borderId="21" xfId="1" applyFont="1" applyBorder="1" applyAlignment="1">
      <alignment horizontal="center" vertical="center"/>
    </xf>
    <xf numFmtId="0" fontId="18" fillId="0" borderId="1" xfId="1" applyBorder="1" applyAlignment="1">
      <alignment horizontal="center" vertical="center"/>
    </xf>
    <xf numFmtId="49" fontId="21" fillId="0" borderId="21" xfId="1" applyNumberFormat="1" applyFont="1" applyBorder="1" applyAlignment="1">
      <alignment horizontal="center" vertical="center"/>
    </xf>
    <xf numFmtId="0" fontId="18" fillId="0" borderId="25" xfId="1" applyBorder="1" applyAlignment="1">
      <alignment horizontal="center"/>
    </xf>
    <xf numFmtId="0" fontId="20" fillId="0" borderId="25" xfId="1" applyFont="1" applyBorder="1" applyAlignment="1">
      <alignment vertical="center"/>
    </xf>
    <xf numFmtId="0" fontId="18" fillId="0" borderId="25" xfId="1" applyBorder="1" applyAlignment="1">
      <alignment horizontal="left"/>
    </xf>
    <xf numFmtId="0" fontId="18" fillId="0" borderId="25" xfId="1" applyBorder="1"/>
    <xf numFmtId="0" fontId="18" fillId="0" borderId="26" xfId="1" applyBorder="1"/>
    <xf numFmtId="0" fontId="18" fillId="0" borderId="9" xfId="1" applyBorder="1" applyAlignment="1">
      <alignment horizontal="center" vertical="center"/>
    </xf>
    <xf numFmtId="0" fontId="21" fillId="0" borderId="34" xfId="1" applyFont="1" applyBorder="1" applyAlignment="1">
      <alignment horizontal="center" vertical="center"/>
    </xf>
    <xf numFmtId="0" fontId="18" fillId="0" borderId="35" xfId="1" applyBorder="1" applyAlignment="1">
      <alignment horizontal="center" vertical="center"/>
    </xf>
    <xf numFmtId="49" fontId="21" fillId="0" borderId="37" xfId="1" applyNumberFormat="1" applyFont="1" applyBorder="1" applyAlignment="1">
      <alignment horizontal="center" vertical="center"/>
    </xf>
    <xf numFmtId="0" fontId="23" fillId="3" borderId="30" xfId="1" applyFont="1" applyFill="1" applyBorder="1" applyAlignment="1">
      <alignment vertical="center" wrapText="1"/>
    </xf>
    <xf numFmtId="0" fontId="23" fillId="3" borderId="0" xfId="1" applyFont="1" applyFill="1" applyAlignment="1">
      <alignment vertical="center" wrapText="1"/>
    </xf>
    <xf numFmtId="0" fontId="18" fillId="0" borderId="5" xfId="1" applyBorder="1" applyAlignment="1">
      <alignment horizontal="center"/>
    </xf>
    <xf numFmtId="49" fontId="21" fillId="0" borderId="19" xfId="1" applyNumberFormat="1" applyFont="1" applyBorder="1" applyAlignment="1">
      <alignment horizontal="center"/>
    </xf>
    <xf numFmtId="2" fontId="18" fillId="0" borderId="1" xfId="1" applyNumberFormat="1" applyBorder="1" applyAlignment="1">
      <alignment horizontal="center"/>
    </xf>
    <xf numFmtId="0" fontId="21" fillId="0" borderId="21" xfId="1" applyFont="1" applyBorder="1" applyAlignment="1">
      <alignment horizontal="center"/>
    </xf>
    <xf numFmtId="0" fontId="18" fillId="0" borderId="1" xfId="1" applyBorder="1" applyAlignment="1">
      <alignment horizontal="center"/>
    </xf>
    <xf numFmtId="49" fontId="21" fillId="0" borderId="21" xfId="1" applyNumberFormat="1" applyFont="1" applyBorder="1" applyAlignment="1">
      <alignment horizontal="center"/>
    </xf>
    <xf numFmtId="0" fontId="21" fillId="0" borderId="34" xfId="1" applyFont="1" applyBorder="1" applyAlignment="1">
      <alignment horizontal="center"/>
    </xf>
    <xf numFmtId="0" fontId="18" fillId="0" borderId="9" xfId="1" applyBorder="1" applyAlignment="1">
      <alignment horizontal="center"/>
    </xf>
    <xf numFmtId="0" fontId="12" fillId="0" borderId="0" xfId="1" applyFont="1"/>
    <xf numFmtId="0" fontId="18" fillId="0" borderId="0" xfId="1" applyAlignment="1">
      <alignment horizontal="left"/>
    </xf>
    <xf numFmtId="0" fontId="12" fillId="0" borderId="0" xfId="1" applyFont="1" applyAlignment="1">
      <alignment horizontal="left"/>
    </xf>
    <xf numFmtId="0" fontId="25" fillId="2" borderId="1" xfId="1" applyFont="1" applyFill="1" applyBorder="1" applyAlignment="1">
      <alignment horizontal="center" vertical="center"/>
    </xf>
    <xf numFmtId="0" fontId="25" fillId="2" borderId="1" xfId="1" applyFont="1" applyFill="1" applyBorder="1" applyAlignment="1">
      <alignment horizontal="center" vertical="center" wrapText="1"/>
    </xf>
    <xf numFmtId="0" fontId="26" fillId="5" borderId="1" xfId="1" applyFont="1" applyFill="1" applyBorder="1" applyAlignment="1">
      <alignment horizontal="center" vertical="center" wrapText="1"/>
    </xf>
    <xf numFmtId="0" fontId="27" fillId="5" borderId="1" xfId="1" applyFont="1" applyFill="1" applyBorder="1" applyAlignment="1">
      <alignment horizontal="center" vertical="center"/>
    </xf>
    <xf numFmtId="49" fontId="28" fillId="0" borderId="1" xfId="1" applyNumberFormat="1" applyFont="1" applyBorder="1" applyAlignment="1">
      <alignment horizontal="center" vertical="center"/>
    </xf>
    <xf numFmtId="0" fontId="28" fillId="0" borderId="1" xfId="1" applyFont="1" applyBorder="1" applyAlignment="1">
      <alignment horizontal="center" vertical="center"/>
    </xf>
    <xf numFmtId="0" fontId="18" fillId="0" borderId="0" xfId="1" applyAlignment="1">
      <alignment horizontal="right"/>
    </xf>
    <xf numFmtId="0" fontId="18" fillId="0" borderId="0" xfId="1" applyAlignment="1">
      <alignment vertical="center" wrapText="1"/>
    </xf>
    <xf numFmtId="0" fontId="18" fillId="0" borderId="42" xfId="1" applyBorder="1" applyAlignment="1">
      <alignment horizontal="center" vertical="center"/>
    </xf>
    <xf numFmtId="0" fontId="18" fillId="0" borderId="0" xfId="1" applyAlignment="1">
      <alignment horizontal="center" vertical="center"/>
    </xf>
    <xf numFmtId="0" fontId="18" fillId="0" borderId="43" xfId="1" applyBorder="1" applyAlignment="1">
      <alignment horizontal="center" vertical="center"/>
    </xf>
    <xf numFmtId="0" fontId="18" fillId="0" borderId="0" xfId="1" applyAlignment="1">
      <alignment wrapText="1"/>
    </xf>
    <xf numFmtId="0" fontId="24" fillId="0" borderId="0" xfId="1" applyFont="1"/>
    <xf numFmtId="0" fontId="18" fillId="0" borderId="1" xfId="1" applyBorder="1" applyAlignment="1">
      <alignment horizontal="center" vertical="center" wrapText="1"/>
    </xf>
    <xf numFmtId="0" fontId="18" fillId="0" borderId="1" xfId="1" applyBorder="1" applyAlignment="1">
      <alignment horizontal="left" vertical="center"/>
    </xf>
    <xf numFmtId="0" fontId="18" fillId="0" borderId="1" xfId="1" applyBorder="1" applyAlignment="1">
      <alignment horizontal="left" vertical="center" wrapText="1"/>
    </xf>
    <xf numFmtId="0" fontId="24" fillId="0" borderId="0" xfId="1" applyFont="1" applyAlignment="1">
      <alignment wrapText="1"/>
    </xf>
    <xf numFmtId="0" fontId="18" fillId="0" borderId="1" xfId="1" applyBorder="1"/>
    <xf numFmtId="0" fontId="18" fillId="0" borderId="5" xfId="1" applyBorder="1" applyAlignment="1">
      <alignment vertical="center" wrapText="1"/>
    </xf>
    <xf numFmtId="0" fontId="18" fillId="0" borderId="1" xfId="1" applyBorder="1" applyAlignment="1">
      <alignment vertical="center" wrapText="1"/>
    </xf>
    <xf numFmtId="0" fontId="9" fillId="0" borderId="0" xfId="4" applyFont="1" applyAlignment="1">
      <alignment vertical="center"/>
    </xf>
    <xf numFmtId="0" fontId="4" fillId="0" borderId="0" xfId="4" applyFont="1" applyAlignment="1">
      <alignment horizontal="center" vertical="center"/>
    </xf>
    <xf numFmtId="0" fontId="10" fillId="2" borderId="1" xfId="4" applyFont="1" applyFill="1" applyBorder="1" applyAlignment="1">
      <alignment horizontal="center" vertical="center" wrapText="1"/>
    </xf>
    <xf numFmtId="0" fontId="4" fillId="0" borderId="1" xfId="4" applyFont="1" applyBorder="1" applyAlignment="1">
      <alignment vertical="center"/>
    </xf>
    <xf numFmtId="0" fontId="4" fillId="0" borderId="0" xfId="4" applyFont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2" fillId="7" borderId="46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 wrapText="1"/>
    </xf>
    <xf numFmtId="0" fontId="12" fillId="7" borderId="26" xfId="0" applyFont="1" applyFill="1" applyBorder="1" applyAlignment="1">
      <alignment horizontal="center" vertical="center"/>
    </xf>
    <xf numFmtId="0" fontId="0" fillId="0" borderId="1" xfId="0" applyBorder="1"/>
    <xf numFmtId="0" fontId="0" fillId="0" borderId="35" xfId="0" applyBorder="1"/>
    <xf numFmtId="0" fontId="10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/>
    </xf>
    <xf numFmtId="0" fontId="4" fillId="7" borderId="0" xfId="0" applyFont="1" applyFill="1" applyAlignment="1">
      <alignment vertical="center"/>
    </xf>
    <xf numFmtId="0" fontId="10" fillId="7" borderId="1" xfId="4" applyFont="1" applyFill="1" applyBorder="1" applyAlignment="1">
      <alignment horizontal="center" vertical="center" wrapText="1"/>
    </xf>
    <xf numFmtId="0" fontId="4" fillId="7" borderId="1" xfId="4" applyFont="1" applyFill="1" applyBorder="1" applyAlignment="1">
      <alignment vertical="center"/>
    </xf>
    <xf numFmtId="0" fontId="4" fillId="7" borderId="0" xfId="4" applyFont="1" applyFill="1" applyAlignment="1">
      <alignment vertical="center"/>
    </xf>
    <xf numFmtId="0" fontId="12" fillId="0" borderId="0" xfId="0" applyFont="1"/>
    <xf numFmtId="0" fontId="0" fillId="0" borderId="0" xfId="0" applyFont="1"/>
    <xf numFmtId="0" fontId="4" fillId="2" borderId="1" xfId="0" applyFont="1" applyFill="1" applyBorder="1" applyAlignment="1">
      <alignment vertical="center"/>
    </xf>
    <xf numFmtId="9" fontId="4" fillId="2" borderId="1" xfId="6" applyFont="1" applyFill="1" applyBorder="1" applyAlignment="1">
      <alignment vertical="center"/>
    </xf>
    <xf numFmtId="43" fontId="4" fillId="2" borderId="1" xfId="5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8" borderId="1" xfId="0" applyFont="1" applyFill="1" applyBorder="1" applyAlignment="1">
      <alignment vertical="center"/>
    </xf>
    <xf numFmtId="9" fontId="4" fillId="2" borderId="1" xfId="0" applyNumberFormat="1" applyFont="1" applyFill="1" applyBorder="1" applyAlignment="1">
      <alignment vertical="center"/>
    </xf>
    <xf numFmtId="43" fontId="4" fillId="2" borderId="1" xfId="5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31" fillId="0" borderId="47" xfId="0" applyFont="1" applyBorder="1" applyAlignment="1">
      <alignment horizontal="left" vertical="center"/>
    </xf>
    <xf numFmtId="164" fontId="33" fillId="0" borderId="47" xfId="7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9" fontId="4" fillId="8" borderId="1" xfId="6" applyFont="1" applyFill="1" applyBorder="1" applyAlignment="1">
      <alignment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1" xfId="0" quotePrefix="1" applyNumberFormat="1" applyFont="1" applyBorder="1" applyAlignment="1">
      <alignment horizontal="center" vertical="center"/>
    </xf>
    <xf numFmtId="165" fontId="4" fillId="0" borderId="1" xfId="4" applyNumberFormat="1" applyFont="1" applyBorder="1" applyAlignment="1">
      <alignment horizontal="center" vertical="center"/>
    </xf>
    <xf numFmtId="165" fontId="30" fillId="0" borderId="1" xfId="0" applyNumberFormat="1" applyFont="1" applyBorder="1" applyAlignment="1">
      <alignment horizontal="center" vertical="center"/>
    </xf>
    <xf numFmtId="165" fontId="4" fillId="0" borderId="1" xfId="4" quotePrefix="1" applyNumberFormat="1" applyFont="1" applyBorder="1" applyAlignment="1">
      <alignment horizontal="center" vertical="center"/>
    </xf>
    <xf numFmtId="165" fontId="31" fillId="0" borderId="47" xfId="0" applyNumberFormat="1" applyFont="1" applyBorder="1" applyAlignment="1">
      <alignment horizontal="center" vertical="center"/>
    </xf>
    <xf numFmtId="165" fontId="33" fillId="0" borderId="47" xfId="7" applyNumberFormat="1" applyFont="1" applyBorder="1" applyAlignment="1">
      <alignment horizontal="center" vertical="center"/>
    </xf>
    <xf numFmtId="166" fontId="4" fillId="7" borderId="1" xfId="5" applyNumberFormat="1" applyFont="1" applyFill="1" applyBorder="1" applyAlignment="1">
      <alignment vertical="center"/>
    </xf>
    <xf numFmtId="9" fontId="4" fillId="7" borderId="1" xfId="6" applyFont="1" applyFill="1" applyBorder="1" applyAlignment="1">
      <alignment vertical="center"/>
    </xf>
    <xf numFmtId="43" fontId="4" fillId="7" borderId="1" xfId="5" applyFont="1" applyFill="1" applyBorder="1" applyAlignment="1">
      <alignment vertical="center"/>
    </xf>
    <xf numFmtId="168" fontId="4" fillId="7" borderId="1" xfId="6" applyNumberFormat="1" applyFont="1" applyFill="1" applyBorder="1" applyAlignment="1">
      <alignment vertical="center"/>
    </xf>
    <xf numFmtId="10" fontId="4" fillId="7" borderId="1" xfId="6" applyNumberFormat="1" applyFont="1" applyFill="1" applyBorder="1" applyAlignment="1">
      <alignment vertical="center"/>
    </xf>
    <xf numFmtId="43" fontId="4" fillId="8" borderId="1" xfId="5" applyFont="1" applyFill="1" applyBorder="1" applyAlignment="1">
      <alignment vertical="center"/>
    </xf>
    <xf numFmtId="0" fontId="4" fillId="8" borderId="0" xfId="0" applyFont="1" applyFill="1" applyAlignment="1">
      <alignment vertical="center"/>
    </xf>
    <xf numFmtId="167" fontId="4" fillId="0" borderId="0" xfId="0" applyNumberFormat="1" applyFont="1" applyAlignment="1">
      <alignment vertical="center"/>
    </xf>
    <xf numFmtId="165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166" fontId="4" fillId="8" borderId="1" xfId="5" applyNumberFormat="1" applyFont="1" applyFill="1" applyBorder="1" applyAlignment="1">
      <alignment vertical="center"/>
    </xf>
    <xf numFmtId="167" fontId="4" fillId="8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left" vertical="center" wrapText="1"/>
    </xf>
    <xf numFmtId="10" fontId="4" fillId="2" borderId="1" xfId="6" applyNumberFormat="1" applyFont="1" applyFill="1" applyBorder="1" applyAlignment="1">
      <alignment vertical="center"/>
    </xf>
    <xf numFmtId="9" fontId="4" fillId="2" borderId="1" xfId="6" applyNumberFormat="1" applyFont="1" applyFill="1" applyBorder="1" applyAlignment="1">
      <alignment vertical="center"/>
    </xf>
    <xf numFmtId="10" fontId="4" fillId="8" borderId="1" xfId="0" applyNumberFormat="1" applyFont="1" applyFill="1" applyBorder="1" applyAlignment="1">
      <alignment vertical="center"/>
    </xf>
    <xf numFmtId="10" fontId="4" fillId="2" borderId="1" xfId="0" applyNumberFormat="1" applyFont="1" applyFill="1" applyBorder="1" applyAlignment="1">
      <alignment vertical="center"/>
    </xf>
    <xf numFmtId="0" fontId="15" fillId="6" borderId="40" xfId="4" applyFont="1" applyFill="1" applyBorder="1" applyAlignment="1">
      <alignment horizontal="center" vertical="center" wrapText="1"/>
    </xf>
    <xf numFmtId="0" fontId="15" fillId="6" borderId="44" xfId="4" applyFont="1" applyFill="1" applyBorder="1" applyAlignment="1">
      <alignment horizontal="center" vertical="center"/>
    </xf>
    <xf numFmtId="0" fontId="15" fillId="6" borderId="45" xfId="4" applyFont="1" applyFill="1" applyBorder="1" applyAlignment="1">
      <alignment horizontal="center" vertical="center"/>
    </xf>
    <xf numFmtId="0" fontId="10" fillId="2" borderId="1" xfId="4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9" fillId="6" borderId="40" xfId="0" applyFont="1" applyFill="1" applyBorder="1" applyAlignment="1">
      <alignment horizontal="center" vertical="center" wrapText="1"/>
    </xf>
    <xf numFmtId="0" fontId="29" fillId="6" borderId="44" xfId="0" applyFont="1" applyFill="1" applyBorder="1" applyAlignment="1">
      <alignment horizontal="center" vertical="center" wrapText="1"/>
    </xf>
    <xf numFmtId="0" fontId="29" fillId="6" borderId="45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8" fillId="0" borderId="1" xfId="1" applyBorder="1" applyAlignment="1">
      <alignment horizontal="left" vertical="center"/>
    </xf>
    <xf numFmtId="0" fontId="18" fillId="0" borderId="2" xfId="1" applyBorder="1" applyAlignment="1">
      <alignment horizontal="center" vertical="center"/>
    </xf>
    <xf numFmtId="0" fontId="18" fillId="0" borderId="13" xfId="1" applyBorder="1" applyAlignment="1">
      <alignment horizontal="center" vertical="center"/>
    </xf>
    <xf numFmtId="0" fontId="18" fillId="0" borderId="2" xfId="1" applyBorder="1" applyAlignment="1">
      <alignment horizontal="left" vertical="center" wrapText="1"/>
    </xf>
    <xf numFmtId="0" fontId="18" fillId="0" borderId="13" xfId="1" applyBorder="1" applyAlignment="1">
      <alignment horizontal="left" vertical="center" wrapText="1"/>
    </xf>
    <xf numFmtId="0" fontId="22" fillId="0" borderId="1" xfId="1" applyFont="1" applyBorder="1" applyAlignment="1">
      <alignment horizontal="left" vertical="center" wrapText="1"/>
    </xf>
    <xf numFmtId="0" fontId="20" fillId="0" borderId="22" xfId="1" applyFont="1" applyBorder="1" applyAlignment="1">
      <alignment horizontal="center" vertical="center"/>
    </xf>
    <xf numFmtId="0" fontId="20" fillId="0" borderId="23" xfId="1" applyFont="1" applyBorder="1" applyAlignment="1">
      <alignment horizontal="center" vertical="center"/>
    </xf>
    <xf numFmtId="0" fontId="20" fillId="0" borderId="24" xfId="1" applyFont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20" fillId="0" borderId="11" xfId="1" applyFont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20" fillId="0" borderId="20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18" fillId="0" borderId="5" xfId="1" applyBorder="1" applyAlignment="1">
      <alignment horizontal="center" vertical="center"/>
    </xf>
    <xf numFmtId="0" fontId="18" fillId="0" borderId="1" xfId="1" applyBorder="1" applyAlignment="1">
      <alignment horizontal="center" vertical="center"/>
    </xf>
    <xf numFmtId="0" fontId="18" fillId="0" borderId="5" xfId="1" applyBorder="1" applyAlignment="1">
      <alignment horizontal="left" vertical="center" wrapText="1"/>
    </xf>
    <xf numFmtId="0" fontId="18" fillId="0" borderId="1" xfId="1" applyBorder="1" applyAlignment="1">
      <alignment horizontal="left" vertical="center" wrapText="1"/>
    </xf>
    <xf numFmtId="0" fontId="18" fillId="0" borderId="5" xfId="1" applyBorder="1" applyAlignment="1">
      <alignment horizontal="left" vertical="center"/>
    </xf>
    <xf numFmtId="0" fontId="20" fillId="0" borderId="27" xfId="1" applyFont="1" applyBorder="1" applyAlignment="1">
      <alignment horizontal="center" vertical="center"/>
    </xf>
    <xf numFmtId="0" fontId="20" fillId="0" borderId="28" xfId="1" applyFont="1" applyBorder="1" applyAlignment="1">
      <alignment horizontal="center" vertical="center"/>
    </xf>
    <xf numFmtId="0" fontId="20" fillId="0" borderId="29" xfId="1" applyFont="1" applyBorder="1" applyAlignment="1">
      <alignment horizontal="center" vertical="center"/>
    </xf>
    <xf numFmtId="0" fontId="20" fillId="0" borderId="30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0" fillId="0" borderId="31" xfId="1" applyFont="1" applyBorder="1" applyAlignment="1">
      <alignment horizontal="center" vertical="center"/>
    </xf>
    <xf numFmtId="0" fontId="20" fillId="0" borderId="32" xfId="1" applyFont="1" applyBorder="1" applyAlignment="1">
      <alignment horizontal="center" vertical="center"/>
    </xf>
    <xf numFmtId="0" fontId="20" fillId="0" borderId="33" xfId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/>
    </xf>
    <xf numFmtId="0" fontId="18" fillId="0" borderId="4" xfId="1" applyBorder="1" applyAlignment="1">
      <alignment horizontal="center" vertical="center"/>
    </xf>
    <xf numFmtId="0" fontId="18" fillId="0" borderId="8" xfId="1" applyBorder="1" applyAlignment="1">
      <alignment horizontal="center" vertical="center"/>
    </xf>
    <xf numFmtId="0" fontId="18" fillId="0" borderId="4" xfId="1" applyBorder="1" applyAlignment="1">
      <alignment horizontal="left" vertical="center"/>
    </xf>
    <xf numFmtId="0" fontId="18" fillId="0" borderId="13" xfId="1" applyBorder="1" applyAlignment="1">
      <alignment horizontal="left" vertical="center"/>
    </xf>
    <xf numFmtId="0" fontId="18" fillId="0" borderId="8" xfId="1" applyBorder="1" applyAlignment="1">
      <alignment horizontal="left" vertical="center"/>
    </xf>
    <xf numFmtId="0" fontId="22" fillId="0" borderId="5" xfId="1" applyFont="1" applyBorder="1" applyAlignment="1">
      <alignment horizontal="left" vertical="center" wrapText="1"/>
    </xf>
    <xf numFmtId="0" fontId="22" fillId="0" borderId="9" xfId="1" applyFont="1" applyBorder="1" applyAlignment="1">
      <alignment horizontal="left" vertical="center" wrapText="1"/>
    </xf>
    <xf numFmtId="0" fontId="18" fillId="0" borderId="35" xfId="1" applyBorder="1" applyAlignment="1">
      <alignment horizontal="center" vertical="center"/>
    </xf>
    <xf numFmtId="0" fontId="18" fillId="0" borderId="35" xfId="1" applyBorder="1" applyAlignment="1">
      <alignment horizontal="left" vertical="center"/>
    </xf>
    <xf numFmtId="0" fontId="18" fillId="0" borderId="36" xfId="1" applyBorder="1" applyAlignment="1">
      <alignment horizontal="center" vertical="center"/>
    </xf>
    <xf numFmtId="0" fontId="18" fillId="0" borderId="14" xfId="1" applyBorder="1" applyAlignment="1">
      <alignment horizontal="center" vertical="center"/>
    </xf>
    <xf numFmtId="0" fontId="18" fillId="0" borderId="9" xfId="1" applyBorder="1" applyAlignment="1">
      <alignment horizontal="center" vertical="center"/>
    </xf>
    <xf numFmtId="0" fontId="18" fillId="0" borderId="9" xfId="1" applyBorder="1" applyAlignment="1">
      <alignment horizontal="left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49" fontId="21" fillId="0" borderId="21" xfId="1" applyNumberFormat="1" applyFont="1" applyBorder="1" applyAlignment="1">
      <alignment horizontal="center" vertical="center"/>
    </xf>
    <xf numFmtId="49" fontId="21" fillId="0" borderId="34" xfId="1" applyNumberFormat="1" applyFont="1" applyBorder="1" applyAlignment="1">
      <alignment horizontal="center" vertical="center"/>
    </xf>
    <xf numFmtId="0" fontId="20" fillId="3" borderId="38" xfId="1" applyFont="1" applyFill="1" applyBorder="1" applyAlignment="1">
      <alignment horizontal="center" vertical="center"/>
    </xf>
    <xf numFmtId="0" fontId="20" fillId="3" borderId="35" xfId="1" applyFont="1" applyFill="1" applyBorder="1" applyAlignment="1">
      <alignment horizontal="center" vertical="center"/>
    </xf>
    <xf numFmtId="0" fontId="20" fillId="3" borderId="39" xfId="1" applyFont="1" applyFill="1" applyBorder="1" applyAlignment="1">
      <alignment horizontal="center" vertical="center"/>
    </xf>
    <xf numFmtId="0" fontId="20" fillId="3" borderId="12" xfId="1" applyFont="1" applyFill="1" applyBorder="1" applyAlignment="1">
      <alignment horizontal="center" vertical="center"/>
    </xf>
    <xf numFmtId="0" fontId="20" fillId="3" borderId="9" xfId="1" applyFont="1" applyFill="1" applyBorder="1" applyAlignment="1">
      <alignment horizontal="center" vertical="center"/>
    </xf>
    <xf numFmtId="0" fontId="20" fillId="3" borderId="18" xfId="1" applyFont="1" applyFill="1" applyBorder="1" applyAlignment="1">
      <alignment horizontal="center" vertical="center"/>
    </xf>
    <xf numFmtId="0" fontId="23" fillId="3" borderId="30" xfId="1" applyFont="1" applyFill="1" applyBorder="1" applyAlignment="1">
      <alignment horizontal="left" vertical="center" wrapText="1"/>
    </xf>
    <xf numFmtId="0" fontId="23" fillId="3" borderId="0" xfId="1" applyFont="1" applyFill="1" applyAlignment="1">
      <alignment horizontal="left" vertical="center" wrapText="1"/>
    </xf>
    <xf numFmtId="0" fontId="23" fillId="3" borderId="31" xfId="1" applyFont="1" applyFill="1" applyBorder="1" applyAlignment="1">
      <alignment horizontal="left" vertical="center" wrapText="1"/>
    </xf>
    <xf numFmtId="0" fontId="20" fillId="3" borderId="20" xfId="1" applyFont="1" applyFill="1" applyBorder="1" applyAlignment="1">
      <alignment horizontal="center" vertical="center"/>
    </xf>
    <xf numFmtId="0" fontId="20" fillId="3" borderId="1" xfId="1" applyFont="1" applyFill="1" applyBorder="1" applyAlignment="1">
      <alignment horizontal="center" vertical="center"/>
    </xf>
    <xf numFmtId="0" fontId="20" fillId="3" borderId="40" xfId="1" applyFont="1" applyFill="1" applyBorder="1" applyAlignment="1">
      <alignment horizontal="center" vertical="center"/>
    </xf>
    <xf numFmtId="0" fontId="20" fillId="3" borderId="41" xfId="1" applyFont="1" applyFill="1" applyBorder="1" applyAlignment="1">
      <alignment horizontal="center" vertical="center"/>
    </xf>
    <xf numFmtId="0" fontId="20" fillId="3" borderId="2" xfId="1" applyFont="1" applyFill="1" applyBorder="1" applyAlignment="1">
      <alignment horizontal="center" vertical="center"/>
    </xf>
    <xf numFmtId="0" fontId="20" fillId="3" borderId="36" xfId="1" applyFont="1" applyFill="1" applyBorder="1" applyAlignment="1">
      <alignment horizontal="center" vertical="center"/>
    </xf>
    <xf numFmtId="0" fontId="18" fillId="0" borderId="35" xfId="1" applyBorder="1" applyAlignment="1">
      <alignment horizontal="left" vertical="center" wrapText="1"/>
    </xf>
    <xf numFmtId="0" fontId="18" fillId="0" borderId="9" xfId="1" applyBorder="1" applyAlignment="1">
      <alignment horizontal="left" vertical="center" wrapText="1"/>
    </xf>
    <xf numFmtId="0" fontId="18" fillId="0" borderId="2" xfId="1" applyBorder="1" applyAlignment="1">
      <alignment horizontal="left" vertical="center"/>
    </xf>
    <xf numFmtId="0" fontId="18" fillId="0" borderId="2" xfId="1" applyBorder="1" applyAlignment="1">
      <alignment horizontal="center"/>
    </xf>
    <xf numFmtId="0" fontId="18" fillId="0" borderId="13" xfId="1" applyBorder="1" applyAlignment="1">
      <alignment horizontal="center"/>
    </xf>
    <xf numFmtId="0" fontId="18" fillId="0" borderId="35" xfId="1" applyBorder="1" applyAlignment="1">
      <alignment horizontal="center"/>
    </xf>
    <xf numFmtId="0" fontId="20" fillId="0" borderId="38" xfId="1" applyFont="1" applyBorder="1" applyAlignment="1">
      <alignment horizontal="center" vertical="center"/>
    </xf>
    <xf numFmtId="0" fontId="20" fillId="0" borderId="35" xfId="1" applyFont="1" applyBorder="1" applyAlignment="1">
      <alignment horizontal="center" vertical="center"/>
    </xf>
    <xf numFmtId="0" fontId="20" fillId="0" borderId="41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18" fillId="0" borderId="4" xfId="1" applyBorder="1" applyAlignment="1">
      <alignment horizontal="center"/>
    </xf>
    <xf numFmtId="0" fontId="18" fillId="0" borderId="8" xfId="1" applyBorder="1" applyAlignment="1">
      <alignment horizontal="left" vertical="center" wrapText="1"/>
    </xf>
    <xf numFmtId="0" fontId="18" fillId="0" borderId="8" xfId="1" applyBorder="1" applyAlignment="1">
      <alignment horizontal="center"/>
    </xf>
    <xf numFmtId="0" fontId="18" fillId="0" borderId="1" xfId="1" applyBorder="1" applyAlignment="1">
      <alignment horizontal="left" wrapText="1"/>
    </xf>
    <xf numFmtId="44" fontId="20" fillId="3" borderId="11" xfId="2" applyFont="1" applyFill="1" applyBorder="1" applyAlignment="1">
      <alignment horizontal="center" vertical="center"/>
    </xf>
    <xf numFmtId="44" fontId="20" fillId="3" borderId="5" xfId="2" applyFont="1" applyFill="1" applyBorder="1" applyAlignment="1">
      <alignment horizontal="center" vertical="center"/>
    </xf>
    <xf numFmtId="44" fontId="20" fillId="3" borderId="20" xfId="2" applyFont="1" applyFill="1" applyBorder="1" applyAlignment="1">
      <alignment horizontal="center" vertical="center"/>
    </xf>
    <xf numFmtId="44" fontId="20" fillId="3" borderId="1" xfId="2" applyFont="1" applyFill="1" applyBorder="1" applyAlignment="1">
      <alignment horizontal="center" vertical="center"/>
    </xf>
    <xf numFmtId="44" fontId="20" fillId="3" borderId="40" xfId="2" applyFont="1" applyFill="1" applyBorder="1" applyAlignment="1">
      <alignment horizontal="center" vertical="center"/>
    </xf>
    <xf numFmtId="44" fontId="20" fillId="3" borderId="41" xfId="2" applyFont="1" applyFill="1" applyBorder="1" applyAlignment="1">
      <alignment horizontal="center" vertical="center"/>
    </xf>
    <xf numFmtId="44" fontId="20" fillId="3" borderId="2" xfId="2" applyFont="1" applyFill="1" applyBorder="1" applyAlignment="1">
      <alignment horizontal="center" vertical="center"/>
    </xf>
    <xf numFmtId="44" fontId="20" fillId="3" borderId="36" xfId="2" applyFont="1" applyFill="1" applyBorder="1" applyAlignment="1">
      <alignment horizontal="center" vertical="center"/>
    </xf>
    <xf numFmtId="0" fontId="21" fillId="0" borderId="21" xfId="1" applyFont="1" applyBorder="1" applyAlignment="1">
      <alignment horizontal="center" vertical="center"/>
    </xf>
    <xf numFmtId="44" fontId="23" fillId="3" borderId="30" xfId="2" applyFont="1" applyFill="1" applyBorder="1" applyAlignment="1">
      <alignment horizontal="left" vertical="center" wrapText="1"/>
    </xf>
    <xf numFmtId="44" fontId="23" fillId="3" borderId="0" xfId="2" applyFont="1" applyFill="1" applyBorder="1" applyAlignment="1">
      <alignment horizontal="left" vertical="center" wrapText="1"/>
    </xf>
    <xf numFmtId="44" fontId="24" fillId="3" borderId="38" xfId="2" applyFont="1" applyFill="1" applyBorder="1" applyAlignment="1">
      <alignment horizontal="center" vertical="center"/>
    </xf>
    <xf numFmtId="44" fontId="24" fillId="3" borderId="35" xfId="2" applyFont="1" applyFill="1" applyBorder="1" applyAlignment="1">
      <alignment horizontal="center" vertical="center"/>
    </xf>
    <xf numFmtId="44" fontId="24" fillId="3" borderId="39" xfId="2" applyFont="1" applyFill="1" applyBorder="1" applyAlignment="1">
      <alignment horizontal="center" vertical="center"/>
    </xf>
    <xf numFmtId="44" fontId="24" fillId="3" borderId="20" xfId="2" applyFont="1" applyFill="1" applyBorder="1" applyAlignment="1">
      <alignment horizontal="center" vertical="center"/>
    </xf>
    <xf numFmtId="44" fontId="24" fillId="3" borderId="1" xfId="2" applyFont="1" applyFill="1" applyBorder="1" applyAlignment="1">
      <alignment horizontal="center" vertical="center"/>
    </xf>
    <xf numFmtId="44" fontId="24" fillId="3" borderId="40" xfId="2" applyFont="1" applyFill="1" applyBorder="1" applyAlignment="1">
      <alignment horizontal="center" vertical="center"/>
    </xf>
    <xf numFmtId="44" fontId="24" fillId="3" borderId="12" xfId="2" applyFont="1" applyFill="1" applyBorder="1" applyAlignment="1">
      <alignment horizontal="center" vertical="center"/>
    </xf>
    <xf numFmtId="44" fontId="24" fillId="3" borderId="9" xfId="2" applyFont="1" applyFill="1" applyBorder="1" applyAlignment="1">
      <alignment horizontal="center" vertical="center"/>
    </xf>
    <xf numFmtId="0" fontId="18" fillId="0" borderId="1" xfId="1" applyBorder="1" applyAlignment="1">
      <alignment horizontal="center"/>
    </xf>
    <xf numFmtId="0" fontId="18" fillId="0" borderId="9" xfId="1" applyBorder="1" applyAlignment="1">
      <alignment horizontal="center"/>
    </xf>
    <xf numFmtId="0" fontId="18" fillId="0" borderId="9" xfId="1" applyBorder="1" applyAlignment="1">
      <alignment horizontal="left" wrapText="1"/>
    </xf>
    <xf numFmtId="0" fontId="24" fillId="0" borderId="11" xfId="1" applyFont="1" applyBorder="1" applyAlignment="1">
      <alignment horizontal="center" vertical="center"/>
    </xf>
    <xf numFmtId="0" fontId="24" fillId="0" borderId="20" xfId="1" applyFont="1" applyBorder="1" applyAlignment="1">
      <alignment horizontal="center" vertical="center"/>
    </xf>
    <xf numFmtId="0" fontId="24" fillId="0" borderId="12" xfId="1" applyFont="1" applyBorder="1" applyAlignment="1">
      <alignment horizontal="center" vertical="center"/>
    </xf>
    <xf numFmtId="0" fontId="18" fillId="0" borderId="5" xfId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8" fillId="0" borderId="1" xfId="1" applyBorder="1" applyAlignment="1">
      <alignment horizontal="center" vertical="center" wrapText="1"/>
    </xf>
    <xf numFmtId="0" fontId="18" fillId="0" borderId="2" xfId="1" applyBorder="1" applyAlignment="1">
      <alignment horizontal="center" vertical="center" wrapText="1"/>
    </xf>
    <xf numFmtId="0" fontId="18" fillId="0" borderId="13" xfId="1" applyBorder="1" applyAlignment="1">
      <alignment horizontal="center" vertical="center" wrapText="1"/>
    </xf>
    <xf numFmtId="0" fontId="18" fillId="0" borderId="35" xfId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35" xfId="1" applyFont="1" applyBorder="1" applyAlignment="1">
      <alignment horizontal="center" vertical="center" wrapText="1"/>
    </xf>
    <xf numFmtId="0" fontId="18" fillId="0" borderId="9" xfId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/>
    </xf>
    <xf numFmtId="0" fontId="24" fillId="0" borderId="36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0" fontId="18" fillId="6" borderId="0" xfId="1" applyFill="1" applyAlignment="1">
      <alignment horizontal="center" vertical="center"/>
    </xf>
    <xf numFmtId="9" fontId="0" fillId="0" borderId="2" xfId="3" applyFont="1" applyBorder="1" applyAlignment="1">
      <alignment horizontal="center" vertical="center"/>
    </xf>
    <xf numFmtId="9" fontId="0" fillId="0" borderId="13" xfId="3" applyFont="1" applyBorder="1" applyAlignment="1">
      <alignment horizontal="center" vertical="center"/>
    </xf>
    <xf numFmtId="9" fontId="0" fillId="0" borderId="35" xfId="3" applyFont="1" applyBorder="1" applyAlignment="1">
      <alignment horizontal="center" vertical="center"/>
    </xf>
    <xf numFmtId="0" fontId="4" fillId="8" borderId="1" xfId="0" applyFont="1" applyFill="1" applyBorder="1" applyAlignment="1">
      <alignment horizontal="right" vertical="center"/>
    </xf>
  </cellXfs>
  <cellStyles count="8">
    <cellStyle name="Excel Built-in Normal" xfId="7" xr:uid="{9FBA836A-16F9-4009-B67D-2D1386F46105}"/>
    <cellStyle name="Migliaia" xfId="5" builtinId="3"/>
    <cellStyle name="Normale" xfId="0" builtinId="0"/>
    <cellStyle name="Normale 2" xfId="1" xr:uid="{634808A8-1970-40DF-8EB9-29FEF88BA70F}"/>
    <cellStyle name="Normale 3" xfId="4" xr:uid="{F6ABBBDB-0468-4EDA-BB5F-8526318AE3D4}"/>
    <cellStyle name="Percentuale" xfId="6" builtinId="5"/>
    <cellStyle name="Percentuale 2" xfId="3" xr:uid="{648B8E19-EE93-491F-B515-0D053F4A75C9}"/>
    <cellStyle name="Valuta 2" xfId="2" xr:uid="{1A8B92F9-FA59-421A-BD8F-E8DF3A5D13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227638</xdr:colOff>
      <xdr:row>4</xdr:row>
      <xdr:rowOff>160099</xdr:rowOff>
    </xdr:from>
    <xdr:to>
      <xdr:col>3</xdr:col>
      <xdr:colOff>348503</xdr:colOff>
      <xdr:row>6</xdr:row>
      <xdr:rowOff>74374</xdr:rowOff>
    </xdr:to>
    <xdr:sp macro="" textlink="">
      <xdr:nvSpPr>
        <xdr:cNvPr id="2" name="Freccia a destra 1">
          <a:extLst>
            <a:ext uri="{FF2B5EF4-FFF2-40B4-BE49-F238E27FC236}">
              <a16:creationId xmlns:a16="http://schemas.microsoft.com/office/drawing/2014/main" id="{952EBD3D-65B9-4B69-8885-756A1C24EFC6}"/>
            </a:ext>
          </a:extLst>
        </xdr:cNvPr>
        <xdr:cNvSpPr/>
      </xdr:nvSpPr>
      <xdr:spPr>
        <a:xfrm rot="19729967">
          <a:off x="2574598" y="1447879"/>
          <a:ext cx="1149565" cy="31051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personal/958209_aslnapoli3sud_it/Documents/CIMSA/PROCEDURA%20DATI%202025%20PREMIALITA'%202026/C.9_N.%20di%20giorni%20annui%20nel%20quale%20sono%20state%20erogate%20prestazioni%20a%20carico%20del%20SSR/C.9_N.%20di%20giorni%20annui%20prest.%20SSR.xlsx?F3CA04AD" TargetMode="External"/><Relationship Id="rId1" Type="http://schemas.openxmlformats.org/officeDocument/2006/relationships/externalLinkPath" Target="file:///\\F3CA04AD\C.9_N.%20di%20giorni%20annui%20prest.%20SS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/personal/958209_aslnapoli3sud_it/Documents/CIMSA/PROCEDURA%20DATI%202025%20PREMIALITA'%202026/D.12_Scostamento%20dal%20valore%20medio%20di%20branca%20e%20fascia%20di%20appartenenza/D.12_Scostamento%20dal%20valore%20medio%20di%20branca.xlsx?A335684B" TargetMode="External"/><Relationship Id="rId1" Type="http://schemas.openxmlformats.org/officeDocument/2006/relationships/externalLinkPath" Target="file:///\\A335684B\D.12_Scostamento%20dal%20valore%20medio%20di%20branca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/personal/958209_aslnapoli3sud_it/Documents/CIMSA/PROCEDURA%20DATI%202025%20PREMIALITA'%202026/C.8_Numero%20di%20prestazioni%20laboratorio%20erogate%20nell'anno/C.8_Numero%20di%20prestazioni%20laboratorio%20erogate%20nell'anno.xlsx?5C21697C" TargetMode="External"/><Relationship Id="rId1" Type="http://schemas.openxmlformats.org/officeDocument/2006/relationships/externalLinkPath" Target="file:///\\5C21697C\C.8_Numero%20di%20prestazioni%20laboratorio%20erogate%20nell'an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C9 INTERA PRODUZIONE"/>
      <sheetName val="C9 CONTABILIZZATO"/>
    </sheetNames>
    <sheetDataSet>
      <sheetData sheetId="0"/>
      <sheetData sheetId="1">
        <row r="1">
          <cell r="B1" t="str">
            <v>CHIAVE</v>
          </cell>
          <cell r="C1" t="str">
            <v>Codice Struttura</v>
          </cell>
          <cell r="D1" t="str">
            <v>Struttura</v>
          </cell>
          <cell r="E1" t="str">
            <v>Conteggio di Giorno</v>
          </cell>
        </row>
        <row r="2">
          <cell r="B2" t="str">
            <v>BV8017</v>
          </cell>
          <cell r="C2">
            <v>8017</v>
          </cell>
          <cell r="D2" t="str">
            <v>SPOKE 008017 CENTRO LASER SRL</v>
          </cell>
          <cell r="E2">
            <v>118</v>
          </cell>
        </row>
        <row r="3">
          <cell r="B3" t="str">
            <v>BV8032</v>
          </cell>
          <cell r="C3">
            <v>8032</v>
          </cell>
          <cell r="D3" t="str">
            <v>A.C.I.S.M.O.M - 008032</v>
          </cell>
          <cell r="E3">
            <v>284</v>
          </cell>
        </row>
        <row r="4">
          <cell r="B4" t="str">
            <v>BV8137</v>
          </cell>
          <cell r="C4">
            <v>8137</v>
          </cell>
          <cell r="D4" t="str">
            <v>DR. FRANCESCO VERNIERO S.R.L. - 008137</v>
          </cell>
          <cell r="E4">
            <v>220</v>
          </cell>
        </row>
        <row r="5">
          <cell r="B5" t="str">
            <v>BV8322</v>
          </cell>
          <cell r="C5">
            <v>8322</v>
          </cell>
          <cell r="D5" t="str">
            <v>STUDIO MEDICO POLISPECIALISTICO ZARCONE SRL - 008322</v>
          </cell>
          <cell r="E5">
            <v>140</v>
          </cell>
        </row>
        <row r="6">
          <cell r="B6" t="str">
            <v>BV8428</v>
          </cell>
          <cell r="C6">
            <v>8428</v>
          </cell>
          <cell r="D6" t="str">
            <v>DIMED S.R.L - 008428</v>
          </cell>
          <cell r="E6">
            <v>231</v>
          </cell>
        </row>
        <row r="7">
          <cell r="B7" t="str">
            <v>BV8438</v>
          </cell>
          <cell r="C7">
            <v>8438</v>
          </cell>
          <cell r="D7" t="str">
            <v>EUDENTAL S.R.L. - 008438</v>
          </cell>
          <cell r="E7">
            <v>238</v>
          </cell>
        </row>
        <row r="8">
          <cell r="B8" t="str">
            <v>BV8523</v>
          </cell>
          <cell r="C8">
            <v>8523</v>
          </cell>
          <cell r="D8" t="str">
            <v>SOCIETA' CENTRO ODONTOIATRICO GUARNERI SRL -SOC.TRA PROF EX GUARNERI  UMBERTO - 008523</v>
          </cell>
          <cell r="E8">
            <v>138</v>
          </cell>
        </row>
        <row r="9">
          <cell r="B9" t="str">
            <v>BV8621</v>
          </cell>
          <cell r="C9">
            <v>8621</v>
          </cell>
          <cell r="D9" t="str">
            <v>CASA DI CURA MARIA ROSARIA SPA - 008621 - 008621</v>
          </cell>
          <cell r="E9">
            <v>268</v>
          </cell>
        </row>
        <row r="10">
          <cell r="B10" t="str">
            <v>BV150111</v>
          </cell>
          <cell r="C10">
            <v>150111</v>
          </cell>
          <cell r="D10" t="str">
            <v>STAZIONE CLIMATICA BIANCHI SRL - 150111 - 150111</v>
          </cell>
          <cell r="E10">
            <v>220</v>
          </cell>
        </row>
        <row r="11">
          <cell r="B11" t="str">
            <v>BV700100</v>
          </cell>
          <cell r="C11">
            <v>700100</v>
          </cell>
          <cell r="D11" t="str">
            <v>ALMA CENTER SERVIZI MEDICALI (NEUROLOGIA) - 700100</v>
          </cell>
          <cell r="E11">
            <v>186</v>
          </cell>
        </row>
        <row r="12">
          <cell r="B12" t="str">
            <v>BV700200</v>
          </cell>
          <cell r="C12">
            <v>700200</v>
          </cell>
          <cell r="D12" t="str">
            <v>CENTRO BERGER DI SABATINO MAIONE  C. S.A.S. - 700200</v>
          </cell>
          <cell r="E12">
            <v>185</v>
          </cell>
        </row>
        <row r="13">
          <cell r="B13" t="str">
            <v>BV760100</v>
          </cell>
          <cell r="C13">
            <v>760100</v>
          </cell>
          <cell r="D13" t="str">
            <v>CENTRO SANTA MARIA LA NOVA - 760100</v>
          </cell>
          <cell r="E13">
            <v>135</v>
          </cell>
        </row>
        <row r="14">
          <cell r="B14" t="str">
            <v>BV770100</v>
          </cell>
          <cell r="C14">
            <v>770100</v>
          </cell>
          <cell r="D14" t="str">
            <v>CASA DI CURA S.LUCIA SRL - 770100 - 770100</v>
          </cell>
          <cell r="E14">
            <v>283</v>
          </cell>
        </row>
        <row r="15">
          <cell r="B15" t="str">
            <v>BV770300</v>
          </cell>
          <cell r="C15">
            <v>770300</v>
          </cell>
          <cell r="D15" t="str">
            <v>CENTRO SPECIALISTICA VESUVIANA S.A.S - 770300</v>
          </cell>
          <cell r="E15">
            <v>98</v>
          </cell>
        </row>
        <row r="16">
          <cell r="B16" t="str">
            <v>BVAMB471</v>
          </cell>
          <cell r="C16" t="str">
            <v>AMB471</v>
          </cell>
          <cell r="D16" t="str">
            <v>M.O.D.E. CLINIC S.R.L. - AMB471</v>
          </cell>
          <cell r="E16">
            <v>223</v>
          </cell>
        </row>
        <row r="17">
          <cell r="B17" t="str">
            <v>CA8017</v>
          </cell>
          <cell r="C17">
            <v>8017</v>
          </cell>
          <cell r="D17" t="str">
            <v>SPOKE 008017 CENTRO LASER SRL</v>
          </cell>
          <cell r="E17">
            <v>275</v>
          </cell>
        </row>
        <row r="18">
          <cell r="B18" t="str">
            <v>CA8115</v>
          </cell>
          <cell r="C18">
            <v>8115</v>
          </cell>
          <cell r="D18" t="str">
            <v>CENTRO DIAGNOSTICO CARDIOVASCOLARE S.R.L. - 008115</v>
          </cell>
          <cell r="E18">
            <v>197</v>
          </cell>
        </row>
        <row r="19">
          <cell r="B19" t="str">
            <v>CA8122</v>
          </cell>
          <cell r="C19">
            <v>8122</v>
          </cell>
          <cell r="D19" t="str">
            <v>CENTRO DIAGNOSTICO S. CIRO SRL - 008122</v>
          </cell>
          <cell r="E19">
            <v>276</v>
          </cell>
        </row>
        <row r="20">
          <cell r="B20" t="str">
            <v>CA8125</v>
          </cell>
          <cell r="C20">
            <v>8125</v>
          </cell>
          <cell r="D20" t="str">
            <v>CARDIOSERVICE S.A.S - PORTICI - 008125</v>
          </cell>
          <cell r="E20">
            <v>195</v>
          </cell>
        </row>
        <row r="21">
          <cell r="B21" t="str">
            <v>CA8132</v>
          </cell>
          <cell r="C21">
            <v>8132</v>
          </cell>
          <cell r="D21" t="str">
            <v>CENTRO CARDIOLOGICO VESUVIANO S.R.L. - 008132</v>
          </cell>
          <cell r="E21">
            <v>248</v>
          </cell>
        </row>
        <row r="22">
          <cell r="B22" t="str">
            <v>CA8327</v>
          </cell>
          <cell r="C22">
            <v>8327</v>
          </cell>
          <cell r="D22" t="str">
            <v>CENTRO DI CARDIOLOGIA SRL - 008327</v>
          </cell>
          <cell r="E22">
            <v>219</v>
          </cell>
        </row>
        <row r="23">
          <cell r="B23" t="str">
            <v>CA8417</v>
          </cell>
          <cell r="C23">
            <v>8417</v>
          </cell>
          <cell r="D23" t="str">
            <v>CENTRO RICERCHE PER LE MALATTIE CARDIOVASCOLARI DR.CASO - 008417</v>
          </cell>
          <cell r="E23">
            <v>245</v>
          </cell>
        </row>
        <row r="24">
          <cell r="B24" t="str">
            <v>CA8432</v>
          </cell>
          <cell r="C24">
            <v>8432</v>
          </cell>
          <cell r="D24" t="str">
            <v>C.M.B. SAS DEL DOTT. VITTORIO BOCCIA - 008432</v>
          </cell>
          <cell r="E24">
            <v>218</v>
          </cell>
        </row>
        <row r="25">
          <cell r="B25" t="str">
            <v>CA8513</v>
          </cell>
          <cell r="C25">
            <v>8513</v>
          </cell>
          <cell r="D25" t="str">
            <v>CENTRO POLIDIAGNOSTICO ASCIONE E PANELLA SRL - 008513</v>
          </cell>
          <cell r="E25">
            <v>248</v>
          </cell>
        </row>
        <row r="26">
          <cell r="B26" t="str">
            <v>CA8621</v>
          </cell>
          <cell r="C26">
            <v>8621</v>
          </cell>
          <cell r="D26" t="str">
            <v>CASA DI CURA MARIA ROSARIA SPA - 008621 - 008621</v>
          </cell>
          <cell r="E26">
            <v>246</v>
          </cell>
        </row>
        <row r="27">
          <cell r="B27" t="str">
            <v>CA8622</v>
          </cell>
          <cell r="C27">
            <v>8622</v>
          </cell>
          <cell r="D27" t="str">
            <v>IGEA CENTER DI RICCIARDI ALFONSO S.A.S. - 008622</v>
          </cell>
          <cell r="E27">
            <v>234</v>
          </cell>
        </row>
        <row r="28">
          <cell r="B28" t="str">
            <v>CA9016</v>
          </cell>
          <cell r="C28">
            <v>9016</v>
          </cell>
          <cell r="D28" t="str">
            <v>CENTRO DIAGNOSTICO CARDIOLOGICO - 009016</v>
          </cell>
          <cell r="E28">
            <v>129</v>
          </cell>
        </row>
        <row r="29">
          <cell r="B29" t="str">
            <v>CA700300</v>
          </cell>
          <cell r="C29">
            <v>700300</v>
          </cell>
          <cell r="D29" t="str">
            <v>ALMA CENTER SERVIZI MEDICALI (CARDIOLOGIA) - 700300</v>
          </cell>
          <cell r="E29">
            <v>250</v>
          </cell>
        </row>
        <row r="30">
          <cell r="B30" t="str">
            <v>CA710200</v>
          </cell>
          <cell r="C30">
            <v>710200</v>
          </cell>
          <cell r="D30" t="str">
            <v>CENTRO CARDIOLOGICO ROCCA - 710200</v>
          </cell>
          <cell r="E30">
            <v>234</v>
          </cell>
        </row>
        <row r="31">
          <cell r="B31" t="str">
            <v>CA710300</v>
          </cell>
          <cell r="C31">
            <v>710300</v>
          </cell>
          <cell r="D31" t="str">
            <v>CENTRO CARDIOLOGICO ANGIOL. DI N.MORRA - 710300</v>
          </cell>
          <cell r="E31">
            <v>243</v>
          </cell>
        </row>
        <row r="32">
          <cell r="B32" t="str">
            <v>CA731500</v>
          </cell>
          <cell r="C32">
            <v>731500</v>
          </cell>
          <cell r="D32" t="str">
            <v>HIPPOCRATES S.A.S. - 731500</v>
          </cell>
          <cell r="E32">
            <v>240</v>
          </cell>
        </row>
        <row r="33">
          <cell r="B33" t="str">
            <v>CA770100</v>
          </cell>
          <cell r="C33">
            <v>770100</v>
          </cell>
          <cell r="D33" t="str">
            <v>CASA DI CURA S.LUCIA SRL - 770100 - 770100</v>
          </cell>
          <cell r="E33">
            <v>250</v>
          </cell>
        </row>
        <row r="34">
          <cell r="B34" t="str">
            <v>CA770200</v>
          </cell>
          <cell r="C34">
            <v>770200</v>
          </cell>
          <cell r="D34" t="str">
            <v>CASA DI CURA TRUSSO-CARDIOMED SRL - 770200 - 770200</v>
          </cell>
          <cell r="E34">
            <v>201</v>
          </cell>
        </row>
        <row r="35">
          <cell r="B35" t="str">
            <v>DI8025</v>
          </cell>
          <cell r="C35">
            <v>8025</v>
          </cell>
          <cell r="D35" t="str">
            <v>CENTRO ANTIDIABETICO STABIA SRL - 008025</v>
          </cell>
          <cell r="E35">
            <v>241</v>
          </cell>
        </row>
        <row r="36">
          <cell r="B36" t="str">
            <v>DI8136</v>
          </cell>
          <cell r="C36">
            <v>8136</v>
          </cell>
          <cell r="D36" t="str">
            <v>CENTRO ANTIDABETE AID PORTICI SRL - 008136</v>
          </cell>
          <cell r="E36">
            <v>245</v>
          </cell>
        </row>
        <row r="37">
          <cell r="B37" t="str">
            <v>DI8431</v>
          </cell>
          <cell r="C37">
            <v>8431</v>
          </cell>
          <cell r="D37" t="str">
            <v>CENTRO ANTIDIABETICO A.I.D. OPLONTI S.R.L. - 008431</v>
          </cell>
          <cell r="E37">
            <v>242</v>
          </cell>
        </row>
        <row r="38">
          <cell r="B38" t="str">
            <v>DI731400</v>
          </cell>
          <cell r="C38">
            <v>731400</v>
          </cell>
          <cell r="D38" t="str">
            <v>CENTRO ANTIDIABETICO AID S.R.L. - 731400</v>
          </cell>
          <cell r="E38">
            <v>240</v>
          </cell>
        </row>
        <row r="39">
          <cell r="B39" t="str">
            <v>LAB8027</v>
          </cell>
          <cell r="C39">
            <v>8027</v>
          </cell>
          <cell r="D39" t="str">
            <v>CENTRO DIAGNOSTICO VARONE SRL - 008027</v>
          </cell>
          <cell r="E39">
            <v>274</v>
          </cell>
        </row>
        <row r="40">
          <cell r="B40" t="str">
            <v>LAB8111</v>
          </cell>
          <cell r="C40">
            <v>8111</v>
          </cell>
          <cell r="D40" t="str">
            <v>ANALISI CLINICHE DI VINCENZO V . S.A.S. - 008111</v>
          </cell>
          <cell r="E40">
            <v>285</v>
          </cell>
        </row>
        <row r="41">
          <cell r="B41" t="str">
            <v>LAB8122</v>
          </cell>
          <cell r="C41">
            <v>8122</v>
          </cell>
          <cell r="D41" t="str">
            <v>CENTRO DIAGNOSTICO S. CIRO SRL - 008122</v>
          </cell>
          <cell r="E41">
            <v>293</v>
          </cell>
        </row>
        <row r="42">
          <cell r="B42" t="str">
            <v>LAB8433</v>
          </cell>
          <cell r="C42">
            <v>8433</v>
          </cell>
          <cell r="D42" t="str">
            <v>CENTRO RICERCHE CLINICHE DI DI COSTANZO ANNA &amp; C. SAS - 008433</v>
          </cell>
          <cell r="E42">
            <v>216</v>
          </cell>
        </row>
        <row r="43">
          <cell r="B43" t="str">
            <v>LAB8437</v>
          </cell>
          <cell r="C43">
            <v>8437</v>
          </cell>
          <cell r="D43" t="str">
            <v>LAB. ANAL. CLINICO CHIMICHE S.CIRO DI V. CARBONE S.A.S - 008437</v>
          </cell>
          <cell r="E43">
            <v>155</v>
          </cell>
        </row>
        <row r="44">
          <cell r="B44" t="str">
            <v>LAB8524</v>
          </cell>
          <cell r="C44">
            <v>8524</v>
          </cell>
          <cell r="D44" t="str">
            <v>RICERCHE DIAGNOSTICHE DI CIARAVOLO BRUNO &amp; C. S.A.S. - 008524</v>
          </cell>
          <cell r="E44">
            <v>176</v>
          </cell>
        </row>
        <row r="45">
          <cell r="B45" t="str">
            <v>LAB8621</v>
          </cell>
          <cell r="C45">
            <v>8621</v>
          </cell>
          <cell r="D45" t="str">
            <v>CASA DI CURA MARIA ROSARIA SPA - 008621 - 008621</v>
          </cell>
          <cell r="E45">
            <v>299</v>
          </cell>
        </row>
        <row r="46">
          <cell r="B46" t="str">
            <v>LAB8714</v>
          </cell>
          <cell r="C46">
            <v>8714</v>
          </cell>
          <cell r="D46" t="str">
            <v>BIOLABOR SAS DI ROSSI LUCIA &amp;  C . - 008714</v>
          </cell>
          <cell r="E46">
            <v>282</v>
          </cell>
        </row>
        <row r="47">
          <cell r="B47" t="str">
            <v>LAB8810</v>
          </cell>
          <cell r="C47">
            <v>8810</v>
          </cell>
          <cell r="D47" t="str">
            <v>CE.DI.M.- DI DE GREGORIO GIUSEPPINA &amp; C. S.A.S (EX S.N.C) - 008810</v>
          </cell>
          <cell r="E47">
            <v>271</v>
          </cell>
        </row>
        <row r="48">
          <cell r="B48" t="str">
            <v>LAB8813</v>
          </cell>
          <cell r="C48">
            <v>8813</v>
          </cell>
          <cell r="D48" t="str">
            <v>LABORATORI DI RICERCHE CLINICHE DOTT. A.BIFULCO S.R.L. - 008813</v>
          </cell>
          <cell r="E48">
            <v>301</v>
          </cell>
        </row>
        <row r="49">
          <cell r="B49" t="str">
            <v>LAB9011</v>
          </cell>
          <cell r="C49">
            <v>9011</v>
          </cell>
          <cell r="D49" t="str">
            <v>SPOKE 009011 ANALISI CLINICHE-CHIMICHE DI DI RUOCCO SAS</v>
          </cell>
          <cell r="E49">
            <v>239</v>
          </cell>
        </row>
        <row r="50">
          <cell r="B50" t="str">
            <v>LAB9012</v>
          </cell>
          <cell r="C50">
            <v>9012</v>
          </cell>
          <cell r="D50" t="str">
            <v>CENTRO DI DIAGNOSTICA STRUM. E DI ANALISI CLIN.- LIGUORI SRL - 009012</v>
          </cell>
          <cell r="E50">
            <v>277</v>
          </cell>
        </row>
        <row r="51">
          <cell r="B51" t="str">
            <v>LAB9017</v>
          </cell>
          <cell r="C51">
            <v>9017</v>
          </cell>
          <cell r="D51" t="str">
            <v>SPOKE 009017 CIOPAR DI DRAGO MARIA RAFFAELA S.A.S</v>
          </cell>
          <cell r="E51">
            <v>199</v>
          </cell>
        </row>
        <row r="52">
          <cell r="B52" t="str">
            <v>LAB150102</v>
          </cell>
          <cell r="C52">
            <v>150102</v>
          </cell>
          <cell r="D52" t="str">
            <v>C.D.C.S.MARIA LA BRUNA SPA VILLA DELLE QUERCE - 150102 - 150102</v>
          </cell>
          <cell r="E52">
            <v>12</v>
          </cell>
        </row>
        <row r="53">
          <cell r="B53" t="str">
            <v>LAB731200</v>
          </cell>
          <cell r="C53">
            <v>731200</v>
          </cell>
          <cell r="D53" t="str">
            <v>CENTRO ANALISI DOTT. AMBROSINO S.N.C. - 731200</v>
          </cell>
          <cell r="E53">
            <v>194</v>
          </cell>
        </row>
        <row r="54">
          <cell r="B54" t="str">
            <v>LAB750300</v>
          </cell>
          <cell r="C54">
            <v>750300</v>
          </cell>
          <cell r="D54" t="str">
            <v>ASTRA S.A.S - 750300</v>
          </cell>
          <cell r="E54">
            <v>213</v>
          </cell>
        </row>
        <row r="55">
          <cell r="B55" t="str">
            <v>LAB750500</v>
          </cell>
          <cell r="C55">
            <v>750500</v>
          </cell>
          <cell r="D55" t="str">
            <v>LABORATORIO DI ANALISI L.R.M. - 750500</v>
          </cell>
          <cell r="E55">
            <v>271</v>
          </cell>
        </row>
        <row r="56">
          <cell r="B56" t="str">
            <v>LAB76020A</v>
          </cell>
          <cell r="C56" t="str">
            <v>76020A</v>
          </cell>
          <cell r="D56" t="str">
            <v>C.E.M. S.P.A. - 76020A</v>
          </cell>
          <cell r="E56">
            <v>94</v>
          </cell>
        </row>
        <row r="57">
          <cell r="B57" t="str">
            <v>LAB770100</v>
          </cell>
          <cell r="C57">
            <v>770100</v>
          </cell>
          <cell r="D57" t="str">
            <v>CASA DI CURA S.LUCIA SRL - 770100 - 770100</v>
          </cell>
          <cell r="E57">
            <v>265</v>
          </cell>
        </row>
        <row r="58">
          <cell r="B58" t="str">
            <v>LAB790100</v>
          </cell>
          <cell r="C58">
            <v>790100</v>
          </cell>
          <cell r="D58" t="str">
            <v>BIOCENTRO SAS DI GRAZIANO EMILIA E C. - 790100</v>
          </cell>
          <cell r="E58">
            <v>164</v>
          </cell>
        </row>
        <row r="59">
          <cell r="B59" t="str">
            <v>LAB790400</v>
          </cell>
          <cell r="C59">
            <v>790400</v>
          </cell>
          <cell r="D59" t="str">
            <v>BIO-DIAGNOSTICA POGGIOMARINO SNC - 790400</v>
          </cell>
          <cell r="E59">
            <v>238</v>
          </cell>
        </row>
        <row r="60">
          <cell r="B60" t="str">
            <v>LABAGG500</v>
          </cell>
          <cell r="C60" t="str">
            <v>AGG500</v>
          </cell>
          <cell r="D60" t="str">
            <v>RETE GRUPPO CMO - AGG500</v>
          </cell>
          <cell r="E60">
            <v>354</v>
          </cell>
        </row>
        <row r="61">
          <cell r="B61" t="str">
            <v>LABAGG501</v>
          </cell>
          <cell r="C61" t="str">
            <v>AGG501</v>
          </cell>
          <cell r="D61" t="str">
            <v>BE4LAB S.C.A.R.L. - AGG501</v>
          </cell>
          <cell r="E61">
            <v>265</v>
          </cell>
        </row>
        <row r="62">
          <cell r="B62" t="str">
            <v>LABAGG502</v>
          </cell>
          <cell r="C62" t="str">
            <v>AGG502</v>
          </cell>
          <cell r="D62" t="str">
            <v>RETE - CENTRO DIAGNOSTICO L.S. - AGG502</v>
          </cell>
          <cell r="E62">
            <v>299</v>
          </cell>
        </row>
        <row r="63">
          <cell r="B63" t="str">
            <v>LABAGG503</v>
          </cell>
          <cell r="C63" t="str">
            <v>AGG503</v>
          </cell>
          <cell r="D63" t="str">
            <v>ILAB S.C.AR.L. - AGG503</v>
          </cell>
          <cell r="E63">
            <v>296</v>
          </cell>
        </row>
        <row r="64">
          <cell r="B64" t="str">
            <v>LABAGG504</v>
          </cell>
          <cell r="C64" t="str">
            <v>AGG504</v>
          </cell>
          <cell r="D64" t="str">
            <v>FUTURLAB - AGG504</v>
          </cell>
          <cell r="E64">
            <v>258</v>
          </cell>
        </row>
        <row r="65">
          <cell r="B65" t="str">
            <v>LABAGG505</v>
          </cell>
          <cell r="C65" t="str">
            <v>AGG505</v>
          </cell>
          <cell r="D65" t="str">
            <v>RETE DIAGNOSTICA VESUVIANA - AGG505</v>
          </cell>
          <cell r="E65">
            <v>305</v>
          </cell>
        </row>
        <row r="66">
          <cell r="B66" t="str">
            <v>LABAGG506</v>
          </cell>
          <cell r="C66" t="str">
            <v>AGG506</v>
          </cell>
          <cell r="D66" t="str">
            <v>RETE MLF ANALISI  S.C.AR.L. - AGG506</v>
          </cell>
          <cell r="E66">
            <v>333</v>
          </cell>
        </row>
        <row r="67">
          <cell r="B67" t="str">
            <v>LABAGG507</v>
          </cell>
          <cell r="C67" t="str">
            <v>AGG507</v>
          </cell>
          <cell r="D67" t="str">
            <v>RETE DIAGNOSTICA CAMPANA - AGG507</v>
          </cell>
          <cell r="E67">
            <v>296</v>
          </cell>
        </row>
        <row r="68">
          <cell r="B68" t="str">
            <v>LABAGG508</v>
          </cell>
          <cell r="C68" t="str">
            <v>AGG508</v>
          </cell>
          <cell r="D68" t="str">
            <v>RETE DIAGNOSTICA BIOMEDICA GROUP S.C.A.R.L. - AGG508</v>
          </cell>
          <cell r="E68">
            <v>257</v>
          </cell>
        </row>
        <row r="69">
          <cell r="B69" t="str">
            <v>LABAGG509</v>
          </cell>
          <cell r="C69" t="str">
            <v>AGG509</v>
          </cell>
          <cell r="D69" t="str">
            <v>RETE KAPPA - CMA - AGG509</v>
          </cell>
          <cell r="E69">
            <v>301</v>
          </cell>
        </row>
        <row r="70">
          <cell r="B70" t="str">
            <v>LABAGG510</v>
          </cell>
          <cell r="C70" t="str">
            <v>AGG510</v>
          </cell>
          <cell r="D70" t="str">
            <v>RETE BADINI MEDICAL CENTER SCRL - AGG510</v>
          </cell>
          <cell r="E70">
            <v>163</v>
          </cell>
        </row>
        <row r="71">
          <cell r="B71" t="str">
            <v>LABAGG511</v>
          </cell>
          <cell r="C71" t="str">
            <v>AGG511</v>
          </cell>
          <cell r="D71" t="str">
            <v>CAMPANIA LAB SCARL - AGG511</v>
          </cell>
          <cell r="E71">
            <v>292</v>
          </cell>
        </row>
        <row r="72">
          <cell r="B72" t="str">
            <v>LABAGG512</v>
          </cell>
          <cell r="C72" t="str">
            <v>AGG512</v>
          </cell>
          <cell r="D72" t="str">
            <v>RETE ASCLEPIO - LABORATORIO ANALISI SANNINO S.R.L.S - AGG512</v>
          </cell>
          <cell r="E72">
            <v>258</v>
          </cell>
        </row>
        <row r="73">
          <cell r="B73" t="str">
            <v>LABAGG513</v>
          </cell>
          <cell r="C73" t="str">
            <v>AGG513</v>
          </cell>
          <cell r="D73" t="str">
            <v>RETE DIAGNOSTICA VESUVIANA - AGG513</v>
          </cell>
          <cell r="E73">
            <v>280</v>
          </cell>
        </row>
        <row r="74">
          <cell r="B74" t="str">
            <v>LABAGG514</v>
          </cell>
          <cell r="C74" t="str">
            <v>AGG514</v>
          </cell>
          <cell r="D74" t="str">
            <v>RETE LABORATORI DELLA GALA - AGG514</v>
          </cell>
          <cell r="E74">
            <v>276</v>
          </cell>
        </row>
        <row r="75">
          <cell r="B75" t="str">
            <v>LABAGG515</v>
          </cell>
          <cell r="C75" t="str">
            <v>AGG515</v>
          </cell>
          <cell r="D75" t="str">
            <v>LABOR GROUP BIDELLO - AGG515</v>
          </cell>
          <cell r="E75">
            <v>302</v>
          </cell>
        </row>
        <row r="76">
          <cell r="B76" t="str">
            <v>LABAGG516</v>
          </cell>
          <cell r="C76" t="str">
            <v>AGG516</v>
          </cell>
          <cell r="D76" t="str">
            <v>MAVILAB S.C.A.R.L. - AGG516</v>
          </cell>
          <cell r="E76">
            <v>291</v>
          </cell>
        </row>
        <row r="77">
          <cell r="B77" t="str">
            <v>LABAGG517</v>
          </cell>
          <cell r="C77" t="str">
            <v>AGG517</v>
          </cell>
          <cell r="D77" t="str">
            <v>RETE NOVA BIOMEDICA - AGG517</v>
          </cell>
          <cell r="E77">
            <v>141</v>
          </cell>
        </row>
        <row r="78">
          <cell r="B78" t="str">
            <v>LABAGG518</v>
          </cell>
          <cell r="C78" t="str">
            <v>AGG518</v>
          </cell>
          <cell r="D78" t="str">
            <v>SERVIZI SANITARI VESUVIANI SCARL - AGG518</v>
          </cell>
          <cell r="E78">
            <v>256</v>
          </cell>
        </row>
        <row r="79">
          <cell r="B79" t="str">
            <v>LABAGG519</v>
          </cell>
          <cell r="C79" t="str">
            <v>AGG519</v>
          </cell>
          <cell r="D79" t="str">
            <v>SOCIETA' DIAGNOSTICA PENISOLA SORRENTINA SCARL - AGG519</v>
          </cell>
          <cell r="E79">
            <v>292</v>
          </cell>
        </row>
        <row r="80">
          <cell r="B80" t="str">
            <v>LABAMB526</v>
          </cell>
          <cell r="C80" t="str">
            <v>AMB526</v>
          </cell>
          <cell r="D80" t="str">
            <v>LABORATORIO D.SSA REGA GIUSEPPINA - AMB526</v>
          </cell>
          <cell r="E80">
            <v>290</v>
          </cell>
        </row>
        <row r="81">
          <cell r="B81" t="str">
            <v>MN8122</v>
          </cell>
          <cell r="C81">
            <v>8122</v>
          </cell>
          <cell r="D81" t="str">
            <v>CENTRO DIAGNOSTICO S. CIRO SRL - 008122</v>
          </cell>
          <cell r="E81">
            <v>171</v>
          </cell>
        </row>
        <row r="82">
          <cell r="B82" t="str">
            <v>MN8425</v>
          </cell>
          <cell r="C82">
            <v>8425</v>
          </cell>
          <cell r="D82" t="str">
            <v>C.M.O. S.R.L. - VIA ROMA 23-27(RAD.) T.ANNUNZ. - 008425</v>
          </cell>
          <cell r="E82">
            <v>121</v>
          </cell>
        </row>
        <row r="83">
          <cell r="B83" t="str">
            <v>MN8621</v>
          </cell>
          <cell r="C83">
            <v>8621</v>
          </cell>
          <cell r="D83" t="str">
            <v>CASA DI CURA MARIA ROSARIA SPA - 008621 - 008621</v>
          </cell>
          <cell r="E83">
            <v>235</v>
          </cell>
        </row>
        <row r="84">
          <cell r="B84" t="str">
            <v>RAD8016</v>
          </cell>
          <cell r="C84">
            <v>8016</v>
          </cell>
          <cell r="D84" t="str">
            <v>ME.DI. MEDITERRANEA DIAGNOSTICA SRL - 008016</v>
          </cell>
          <cell r="E84">
            <v>319</v>
          </cell>
        </row>
        <row r="85">
          <cell r="B85" t="str">
            <v>RAD8017</v>
          </cell>
          <cell r="C85">
            <v>8017</v>
          </cell>
          <cell r="D85" t="str">
            <v>SPOKE 008017 CENTRO LASER SRL</v>
          </cell>
          <cell r="E85">
            <v>276</v>
          </cell>
        </row>
        <row r="86">
          <cell r="B86" t="str">
            <v>RAD8024</v>
          </cell>
          <cell r="C86">
            <v>8024</v>
          </cell>
          <cell r="D86" t="str">
            <v>D.C.P. DI CAPASSO E C.SAS - 008024</v>
          </cell>
          <cell r="E86">
            <v>241</v>
          </cell>
        </row>
        <row r="87">
          <cell r="B87" t="str">
            <v>RAD8122</v>
          </cell>
          <cell r="C87">
            <v>8122</v>
          </cell>
          <cell r="D87" t="str">
            <v>CENTRO DIAGNOSTICO S. CIRO SRL - 008122</v>
          </cell>
          <cell r="E87">
            <v>262</v>
          </cell>
        </row>
        <row r="88">
          <cell r="B88" t="str">
            <v>RAD8126</v>
          </cell>
          <cell r="C88">
            <v>8126</v>
          </cell>
          <cell r="D88" t="str">
            <v>STUDIO RADIOLOGICO VENUTI - PALESCANDOLO - 008126</v>
          </cell>
          <cell r="E88">
            <v>196</v>
          </cell>
        </row>
        <row r="89">
          <cell r="B89" t="str">
            <v>RAD8127</v>
          </cell>
          <cell r="C89">
            <v>8127</v>
          </cell>
          <cell r="D89" t="str">
            <v>CENTRO DIAGNOSTICO PER IMMAGINI MIDULLA - 008127</v>
          </cell>
          <cell r="E89">
            <v>247</v>
          </cell>
        </row>
        <row r="90">
          <cell r="B90" t="str">
            <v>RAD8220</v>
          </cell>
          <cell r="C90">
            <v>8220</v>
          </cell>
          <cell r="D90" t="str">
            <v>CENTRO RADIOLOGICO QUARANTELLI SRL - 008220</v>
          </cell>
          <cell r="E90">
            <v>225</v>
          </cell>
        </row>
        <row r="91">
          <cell r="B91" t="str">
            <v>RAD8319</v>
          </cell>
          <cell r="C91">
            <v>8319</v>
          </cell>
          <cell r="D91" t="str">
            <v>CENTRO RADIOLOGICO E TERAPIA FISICA S.R.L - 008319 - 008319</v>
          </cell>
          <cell r="E91">
            <v>262</v>
          </cell>
        </row>
        <row r="92">
          <cell r="B92" t="str">
            <v>RAD8323</v>
          </cell>
          <cell r="C92">
            <v>8323</v>
          </cell>
          <cell r="D92" t="str">
            <v>GATTA S.A.S. DEL DOTT.TOMMASO GATTA - 008323</v>
          </cell>
          <cell r="E92">
            <v>223</v>
          </cell>
        </row>
        <row r="93">
          <cell r="B93" t="str">
            <v>RAD8325</v>
          </cell>
          <cell r="C93">
            <v>8325</v>
          </cell>
          <cell r="D93" t="str">
            <v>CENTRO SALUS DIAGNOSTICA SRL - 008325</v>
          </cell>
          <cell r="E93">
            <v>292</v>
          </cell>
        </row>
        <row r="94">
          <cell r="B94" t="str">
            <v>RAD8420</v>
          </cell>
          <cell r="C94">
            <v>8420</v>
          </cell>
          <cell r="D94" t="str">
            <v>CENTRO RADIODIAGNOSTICO GARGIULO SAS DR.GARGIULO G.G.M &amp; C. - 008420</v>
          </cell>
          <cell r="E94">
            <v>229</v>
          </cell>
        </row>
        <row r="95">
          <cell r="B95" t="str">
            <v>RAD8425</v>
          </cell>
          <cell r="C95">
            <v>8425</v>
          </cell>
          <cell r="D95" t="str">
            <v>C.M.O. S.R.L. - VIA ROMA 23-27(RAD.) T.ANNUNZ. - 008425</v>
          </cell>
          <cell r="E95">
            <v>362</v>
          </cell>
        </row>
        <row r="96">
          <cell r="B96" t="str">
            <v>RAD8430</v>
          </cell>
          <cell r="C96">
            <v>8430</v>
          </cell>
          <cell r="D96" t="str">
            <v>MAVIS SRL -(EX-EPISTOLATO E C. SAS DI CAROTENUTO C) - 008430 - 008430</v>
          </cell>
          <cell r="E96">
            <v>221</v>
          </cell>
        </row>
        <row r="97">
          <cell r="B97" t="str">
            <v>RAD8436</v>
          </cell>
          <cell r="C97">
            <v>8436</v>
          </cell>
          <cell r="D97" t="str">
            <v>STUDIO DI RADIOLOGIA BARON DI BLASIO ANTONIO &amp; C. SAS - 008436</v>
          </cell>
          <cell r="E97">
            <v>286</v>
          </cell>
        </row>
        <row r="98">
          <cell r="B98" t="str">
            <v>RAD8513</v>
          </cell>
          <cell r="C98">
            <v>8513</v>
          </cell>
          <cell r="D98" t="str">
            <v>CENTRO POLIDIAGNOSTICO ASCIONE E PANELLA SRL - 008513</v>
          </cell>
          <cell r="E98">
            <v>272</v>
          </cell>
        </row>
        <row r="99">
          <cell r="B99" t="str">
            <v>RAD8521</v>
          </cell>
          <cell r="C99">
            <v>8521</v>
          </cell>
          <cell r="D99" t="str">
            <v>SPOKE 008521 DO.CA. S.R.L. - 008521</v>
          </cell>
          <cell r="E99">
            <v>261</v>
          </cell>
        </row>
        <row r="100">
          <cell r="B100" t="str">
            <v>RAD8613</v>
          </cell>
          <cell r="C100">
            <v>8613</v>
          </cell>
          <cell r="D100" t="str">
            <v>STUDIO VOCCIA  DI MARTINO SRL - 008613</v>
          </cell>
          <cell r="E100">
            <v>180</v>
          </cell>
        </row>
        <row r="101">
          <cell r="B101" t="str">
            <v>RAD8620</v>
          </cell>
          <cell r="C101">
            <v>8620</v>
          </cell>
          <cell r="D101" t="str">
            <v>RAGGI X DI LOFFREDO AGNESE E C.SAS - 008620 - 008620</v>
          </cell>
          <cell r="E101">
            <v>240</v>
          </cell>
        </row>
        <row r="102">
          <cell r="B102" t="str">
            <v>RAD8621</v>
          </cell>
          <cell r="C102">
            <v>8621</v>
          </cell>
          <cell r="D102" t="str">
            <v>CASA DI CURA MARIA ROSARIA SPA - 008621 - 008621</v>
          </cell>
          <cell r="E102">
            <v>292</v>
          </cell>
        </row>
        <row r="103">
          <cell r="B103" t="str">
            <v>RAD150102</v>
          </cell>
          <cell r="C103">
            <v>150102</v>
          </cell>
          <cell r="D103" t="str">
            <v>C.D.C.S.MARIA LA BRUNA SPA VILLA DELLE QUERCE - 150102 - 150102</v>
          </cell>
          <cell r="E103">
            <v>154</v>
          </cell>
        </row>
        <row r="104">
          <cell r="B104" t="str">
            <v>RAD150105</v>
          </cell>
          <cell r="C104">
            <v>150105</v>
          </cell>
          <cell r="D104" t="str">
            <v>CLINICA STABIA SPA - 150105 - 150105</v>
          </cell>
          <cell r="E104">
            <v>302</v>
          </cell>
        </row>
        <row r="105">
          <cell r="B105" t="str">
            <v>RAD150111</v>
          </cell>
          <cell r="C105">
            <v>150111</v>
          </cell>
          <cell r="D105" t="str">
            <v>STAZIONE CLIMATICA BIANCHI SRL - 150111 - 150111</v>
          </cell>
          <cell r="E105">
            <v>292</v>
          </cell>
        </row>
        <row r="106">
          <cell r="B106" t="str">
            <v>RAD700500</v>
          </cell>
          <cell r="C106">
            <v>700500</v>
          </cell>
          <cell r="D106" t="str">
            <v>STUDIO DI RADIOLOGIA MEDICA ALTEI S.A.S. DI P.GUERCIA - 700500</v>
          </cell>
          <cell r="E106">
            <v>232</v>
          </cell>
        </row>
        <row r="107">
          <cell r="B107" t="str">
            <v>RAD700600</v>
          </cell>
          <cell r="C107">
            <v>700600</v>
          </cell>
          <cell r="D107" t="str">
            <v>ALMA CENTER SERVIZI MEDICALI (RADIOLOGIA) - 700600</v>
          </cell>
          <cell r="E107">
            <v>283</v>
          </cell>
        </row>
        <row r="108">
          <cell r="B108" t="str">
            <v>RAD710400</v>
          </cell>
          <cell r="C108">
            <v>710400</v>
          </cell>
          <cell r="D108" t="str">
            <v>IOS SRL - 710400 - 710400</v>
          </cell>
          <cell r="E108">
            <v>224</v>
          </cell>
        </row>
        <row r="109">
          <cell r="B109" t="str">
            <v>RAD710600</v>
          </cell>
          <cell r="C109">
            <v>710600</v>
          </cell>
          <cell r="D109" t="str">
            <v>IOS SRL - 710600 - 710600</v>
          </cell>
          <cell r="E109">
            <v>219</v>
          </cell>
        </row>
        <row r="110">
          <cell r="B110" t="str">
            <v>RAD730300</v>
          </cell>
          <cell r="C110">
            <v>730300</v>
          </cell>
          <cell r="D110" t="str">
            <v>CENTRO DI RADIOLOGIA VITOLO - 730300</v>
          </cell>
          <cell r="E110">
            <v>270</v>
          </cell>
        </row>
        <row r="111">
          <cell r="B111" t="str">
            <v>RAD730400</v>
          </cell>
          <cell r="C111">
            <v>730400</v>
          </cell>
          <cell r="D111" t="str">
            <v>CENTRO DI RADIOLOGIA GUADAGNO - 730400</v>
          </cell>
          <cell r="E111">
            <v>234</v>
          </cell>
        </row>
        <row r="112">
          <cell r="B112" t="str">
            <v>RAD731600</v>
          </cell>
          <cell r="C112">
            <v>731600</v>
          </cell>
          <cell r="D112" t="str">
            <v>ALPHA S.R.L. - 731600</v>
          </cell>
          <cell r="E112">
            <v>276</v>
          </cell>
        </row>
        <row r="113">
          <cell r="B113" t="str">
            <v>RAD76020A</v>
          </cell>
          <cell r="C113" t="str">
            <v>76020A</v>
          </cell>
          <cell r="D113" t="str">
            <v>C.E.M. S.P.A. - 76020A</v>
          </cell>
          <cell r="E113">
            <v>284</v>
          </cell>
        </row>
        <row r="114">
          <cell r="B114" t="str">
            <v>RAD760300</v>
          </cell>
          <cell r="C114">
            <v>760300</v>
          </cell>
          <cell r="D114" t="str">
            <v>RADIOLOGIA MEDICA APRILE S.A.S - 760300</v>
          </cell>
          <cell r="E114">
            <v>232</v>
          </cell>
        </row>
        <row r="115">
          <cell r="B115" t="str">
            <v>RAD770100</v>
          </cell>
          <cell r="C115">
            <v>770100</v>
          </cell>
          <cell r="D115" t="str">
            <v>CASA DI CURA S.LUCIA SRL - 770100 - 770100</v>
          </cell>
          <cell r="E115">
            <v>289</v>
          </cell>
        </row>
        <row r="116">
          <cell r="B116" t="str">
            <v>RAD770200</v>
          </cell>
          <cell r="C116">
            <v>770200</v>
          </cell>
          <cell r="D116" t="str">
            <v>CASA DI CURA TRUSSO-CARDIOMED SRL - 770200 - 770200</v>
          </cell>
          <cell r="E116">
            <v>186</v>
          </cell>
        </row>
        <row r="117">
          <cell r="B117" t="str">
            <v>RAD770500</v>
          </cell>
          <cell r="C117">
            <v>770500</v>
          </cell>
          <cell r="D117" t="str">
            <v>CENTRO PARCO AMBROSIO - 770500</v>
          </cell>
          <cell r="E117">
            <v>237</v>
          </cell>
        </row>
        <row r="118">
          <cell r="B118" t="str">
            <v>RADRAD351</v>
          </cell>
          <cell r="C118" t="str">
            <v>RAD351</v>
          </cell>
          <cell r="D118" t="str">
            <v>RADAN DI FRANCESCO PANE SAS - RAD351</v>
          </cell>
          <cell r="E118">
            <v>201</v>
          </cell>
        </row>
        <row r="119">
          <cell r="B119" t="str">
            <v>RADRAD434</v>
          </cell>
          <cell r="C119" t="str">
            <v>RAD434</v>
          </cell>
          <cell r="D119" t="str">
            <v>RADAN DI FRANCESCO PANE SAS - RAD434</v>
          </cell>
          <cell r="E119">
            <v>244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LAVORATO"/>
      <sheetName val="MULTIVALORE"/>
      <sheetName val="Foglio1"/>
      <sheetName val="CHECK"/>
    </sheetNames>
    <sheetDataSet>
      <sheetData sheetId="0"/>
      <sheetData sheetId="1">
        <row r="8">
          <cell r="C8" t="str">
            <v>CHIAVE</v>
          </cell>
          <cell r="D8" t="str">
            <v>codice NSIS</v>
          </cell>
          <cell r="E8" t="str">
            <v>Denominazione</v>
          </cell>
          <cell r="F8" t="str">
            <v>Codice branca ministeriale (solo per B. a Visita)</v>
          </cell>
          <cell r="G8" t="str">
            <v>Classificazione della struttura ai fini del VMP</v>
          </cell>
          <cell r="H8" t="str">
            <v>Valore riconosciuto in euro a Tariffa LORDA</v>
          </cell>
          <cell r="I8" t="str">
            <v xml:space="preserve">Produzione in quantità(inclusi prelievi)    </v>
          </cell>
          <cell r="J8" t="str">
            <v>Valore Medio della singola struttura</v>
          </cell>
          <cell r="K8" t="str">
            <v>Valore Medio della branca / classe (1)</v>
          </cell>
          <cell r="L8" t="str">
            <v>Valore Medio da non superare (2)</v>
          </cell>
          <cell r="M8" t="str">
            <v>Valore medio unitario eccedente</v>
          </cell>
          <cell r="N8" t="str">
            <v>Valore totale eccedente</v>
          </cell>
          <cell r="O8" t="str">
            <v>Scostamento</v>
          </cell>
          <cell r="P8" t="str">
            <v>PERCENTUALE</v>
          </cell>
          <cell r="Q8">
            <v>3</v>
          </cell>
          <cell r="R8">
            <v>2</v>
          </cell>
          <cell r="S8">
            <v>1</v>
          </cell>
          <cell r="T8">
            <v>0</v>
          </cell>
          <cell r="U8">
            <v>-1</v>
          </cell>
          <cell r="V8" t="str">
            <v>PUNTEGGIO</v>
          </cell>
        </row>
        <row r="9">
          <cell r="C9" t="str">
            <v>BV8621</v>
          </cell>
          <cell r="D9">
            <v>8621</v>
          </cell>
          <cell r="E9" t="str">
            <v>CASA DI CURA MARIA ROSARIA SPA - 008621 - 008621</v>
          </cell>
          <cell r="F9">
            <v>3</v>
          </cell>
          <cell r="G9" t="str">
            <v>CHIR</v>
          </cell>
          <cell r="H9">
            <v>14930.48</v>
          </cell>
          <cell r="I9">
            <v>418</v>
          </cell>
          <cell r="J9">
            <v>35.718851674641144</v>
          </cell>
          <cell r="K9">
            <v>27.180285132382892</v>
          </cell>
          <cell r="L9">
            <v>29.898313645621183</v>
          </cell>
          <cell r="M9">
            <v>5.8205380290199606</v>
          </cell>
          <cell r="N9">
            <v>2432.9848961303437</v>
          </cell>
          <cell r="O9">
            <v>8.538566542258252</v>
          </cell>
          <cell r="P9">
            <v>0.31414558385501662</v>
          </cell>
          <cell r="Q9"/>
          <cell r="R9"/>
          <cell r="S9"/>
          <cell r="T9">
            <v>0</v>
          </cell>
          <cell r="U9"/>
          <cell r="V9">
            <v>0</v>
          </cell>
        </row>
        <row r="10">
          <cell r="C10" t="str">
            <v>BV770100</v>
          </cell>
          <cell r="D10">
            <v>770100</v>
          </cell>
          <cell r="E10" t="str">
            <v>CASA DI CURA S.LUCIA SRL - 770100 - 770100</v>
          </cell>
          <cell r="F10">
            <v>3</v>
          </cell>
          <cell r="G10" t="str">
            <v>CHIR</v>
          </cell>
          <cell r="H10">
            <v>38451.599999999999</v>
          </cell>
          <cell r="I10">
            <v>1546</v>
          </cell>
          <cell r="J10">
            <v>24.871668822768434</v>
          </cell>
          <cell r="K10">
            <v>27.180285132382892</v>
          </cell>
          <cell r="L10">
            <v>29.898313645621183</v>
          </cell>
          <cell r="M10">
            <v>0</v>
          </cell>
          <cell r="N10">
            <v>0</v>
          </cell>
          <cell r="O10">
            <v>-2.3086163096144574</v>
          </cell>
          <cell r="P10">
            <v>-8.4937163034538826E-2</v>
          </cell>
          <cell r="Q10"/>
          <cell r="R10">
            <v>2</v>
          </cell>
          <cell r="S10"/>
          <cell r="T10"/>
          <cell r="U10"/>
          <cell r="V10">
            <v>2</v>
          </cell>
        </row>
        <row r="11">
          <cell r="C11" t="str">
            <v>BV8621</v>
          </cell>
          <cell r="D11">
            <v>8621</v>
          </cell>
          <cell r="E11" t="str">
            <v>CASA DI CURA MARIA ROSARIA SPA - 008621 - 008621</v>
          </cell>
          <cell r="F11">
            <v>10</v>
          </cell>
          <cell r="G11" t="str">
            <v>GASTR</v>
          </cell>
          <cell r="H11">
            <v>188342.28</v>
          </cell>
          <cell r="I11">
            <v>1941</v>
          </cell>
          <cell r="J11">
            <v>97.033632148377123</v>
          </cell>
          <cell r="K11">
            <v>97.033632148377123</v>
          </cell>
          <cell r="L11">
            <v>106.73699536321485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/>
          <cell r="R11"/>
          <cell r="S11"/>
          <cell r="T11">
            <v>0</v>
          </cell>
          <cell r="U11"/>
          <cell r="V11">
            <v>0</v>
          </cell>
        </row>
        <row r="12">
          <cell r="C12" t="str">
            <v>BV150111</v>
          </cell>
          <cell r="D12">
            <v>150111</v>
          </cell>
          <cell r="E12" t="str">
            <v>STAZIONE CLIMATICA BIANCHI SRL - 150111 - 150111</v>
          </cell>
          <cell r="F12">
            <v>15</v>
          </cell>
          <cell r="G12" t="str">
            <v>NEUR</v>
          </cell>
          <cell r="H12">
            <v>188961.84</v>
          </cell>
          <cell r="I12">
            <v>16303</v>
          </cell>
          <cell r="J12">
            <v>11.590617677728025</v>
          </cell>
          <cell r="K12">
            <v>11.881239292324912</v>
          </cell>
          <cell r="L12">
            <v>13.069363221557404</v>
          </cell>
          <cell r="M12">
            <v>0</v>
          </cell>
          <cell r="N12">
            <v>0</v>
          </cell>
          <cell r="O12">
            <v>-0.29062161459688696</v>
          </cell>
          <cell r="P12">
            <v>-2.4460547207783602E-2</v>
          </cell>
          <cell r="Q12"/>
          <cell r="R12"/>
          <cell r="S12">
            <v>1</v>
          </cell>
          <cell r="T12"/>
          <cell r="U12"/>
          <cell r="V12">
            <v>1</v>
          </cell>
        </row>
        <row r="13">
          <cell r="C13" t="str">
            <v>BV700100</v>
          </cell>
          <cell r="D13">
            <v>700100</v>
          </cell>
          <cell r="E13" t="str">
            <v>ALMA CENTER SERVIZI MEDICALI (NEUROLOGIA) - 700100</v>
          </cell>
          <cell r="F13">
            <v>15</v>
          </cell>
          <cell r="G13" t="str">
            <v>NEUR</v>
          </cell>
          <cell r="H13">
            <v>10689.03</v>
          </cell>
          <cell r="I13">
            <v>511</v>
          </cell>
          <cell r="J13">
            <v>20.917866927592957</v>
          </cell>
          <cell r="K13">
            <v>11.881239292324912</v>
          </cell>
          <cell r="L13">
            <v>13.069363221557404</v>
          </cell>
          <cell r="M13">
            <v>7.8485037060355527</v>
          </cell>
          <cell r="N13">
            <v>4010.5853937841675</v>
          </cell>
          <cell r="O13">
            <v>9.0366276352680455</v>
          </cell>
          <cell r="P13">
            <v>0.76057955007316125</v>
          </cell>
          <cell r="Q13"/>
          <cell r="R13"/>
          <cell r="S13"/>
          <cell r="T13">
            <v>0</v>
          </cell>
          <cell r="U13"/>
          <cell r="V13">
            <v>0</v>
          </cell>
        </row>
        <row r="14">
          <cell r="C14" t="str">
            <v>BV700200</v>
          </cell>
          <cell r="D14">
            <v>700200</v>
          </cell>
          <cell r="E14" t="str">
            <v>CENTRO BERGER DI SABATINO MAIONE  C. S.A.S. - 700200</v>
          </cell>
          <cell r="F14">
            <v>15</v>
          </cell>
          <cell r="G14" t="str">
            <v>NEUR</v>
          </cell>
          <cell r="H14">
            <v>76362.2</v>
          </cell>
          <cell r="I14">
            <v>6417</v>
          </cell>
          <cell r="J14">
            <v>11.899984416393954</v>
          </cell>
          <cell r="K14">
            <v>11.881239292324912</v>
          </cell>
          <cell r="L14">
            <v>13.069363221557404</v>
          </cell>
          <cell r="M14">
            <v>0</v>
          </cell>
          <cell r="N14">
            <v>0</v>
          </cell>
          <cell r="O14">
            <v>1.8745124069042163E-2</v>
          </cell>
          <cell r="P14">
            <v>1.5777078137927253E-3</v>
          </cell>
          <cell r="Q14"/>
          <cell r="R14"/>
          <cell r="S14"/>
          <cell r="T14">
            <v>0</v>
          </cell>
          <cell r="U14"/>
          <cell r="V14">
            <v>0</v>
          </cell>
        </row>
        <row r="15">
          <cell r="C15" t="str">
            <v>BV8428</v>
          </cell>
          <cell r="D15">
            <v>8428</v>
          </cell>
          <cell r="E15" t="str">
            <v>DIMED S.R.L - 008428</v>
          </cell>
          <cell r="F15">
            <v>16</v>
          </cell>
          <cell r="G15" t="str">
            <v>OCUL</v>
          </cell>
          <cell r="H15">
            <v>1025293.35</v>
          </cell>
          <cell r="I15">
            <v>33471</v>
          </cell>
          <cell r="J15">
            <v>30.63228914582773</v>
          </cell>
          <cell r="K15">
            <v>29.987270004758038</v>
          </cell>
          <cell r="L15">
            <v>32.985997005233841</v>
          </cell>
          <cell r="M15">
            <v>0</v>
          </cell>
          <cell r="N15">
            <v>0</v>
          </cell>
          <cell r="O15">
            <v>0.64501914106969238</v>
          </cell>
          <cell r="P15">
            <v>2.1509765342672009E-2</v>
          </cell>
          <cell r="Q15"/>
          <cell r="R15"/>
          <cell r="S15"/>
          <cell r="T15">
            <v>0</v>
          </cell>
          <cell r="U15"/>
          <cell r="V15">
            <v>0</v>
          </cell>
        </row>
        <row r="16">
          <cell r="C16" t="str">
            <v>BV770100</v>
          </cell>
          <cell r="D16">
            <v>770100</v>
          </cell>
          <cell r="E16" t="str">
            <v>CASA DI CURA S.LUCIA SRL - 770100 - 770100</v>
          </cell>
          <cell r="F16">
            <v>16</v>
          </cell>
          <cell r="G16" t="str">
            <v>OCUL</v>
          </cell>
          <cell r="H16">
            <v>46121.82</v>
          </cell>
          <cell r="I16">
            <v>2258</v>
          </cell>
          <cell r="J16">
            <v>20.425961027457927</v>
          </cell>
          <cell r="K16">
            <v>29.987270004758038</v>
          </cell>
          <cell r="L16">
            <v>32.985997005233841</v>
          </cell>
          <cell r="M16">
            <v>0</v>
          </cell>
          <cell r="N16">
            <v>0</v>
          </cell>
          <cell r="O16">
            <v>-9.5613089773001114</v>
          </cell>
          <cell r="P16">
            <v>-0.31884559600734019</v>
          </cell>
          <cell r="Q16">
            <v>3</v>
          </cell>
          <cell r="R16"/>
          <cell r="S16"/>
          <cell r="T16"/>
          <cell r="U16"/>
          <cell r="V16">
            <v>3</v>
          </cell>
        </row>
        <row r="17">
          <cell r="C17" t="str">
            <v>BV8137</v>
          </cell>
          <cell r="D17">
            <v>8137</v>
          </cell>
          <cell r="E17" t="str">
            <v>DR. FRANCESCO VERNIERO S.R.L. - 008137</v>
          </cell>
          <cell r="F17">
            <v>17</v>
          </cell>
          <cell r="G17" t="str">
            <v>ODONT</v>
          </cell>
          <cell r="H17">
            <v>255764.13</v>
          </cell>
          <cell r="I17">
            <v>8881</v>
          </cell>
          <cell r="J17">
            <v>28.799023758585747</v>
          </cell>
          <cell r="K17">
            <v>35.468999556180187</v>
          </cell>
          <cell r="L17">
            <v>39.01589951179821</v>
          </cell>
          <cell r="M17">
            <v>0</v>
          </cell>
          <cell r="N17">
            <v>0</v>
          </cell>
          <cell r="O17">
            <v>-6.6699757975944394</v>
          </cell>
          <cell r="P17">
            <v>-0.188050857962027</v>
          </cell>
          <cell r="Q17">
            <v>3</v>
          </cell>
          <cell r="R17"/>
          <cell r="S17"/>
          <cell r="T17"/>
          <cell r="U17"/>
          <cell r="V17">
            <v>3</v>
          </cell>
        </row>
        <row r="18">
          <cell r="C18" t="str">
            <v>BV8322</v>
          </cell>
          <cell r="D18">
            <v>8322</v>
          </cell>
          <cell r="E18" t="str">
            <v>STUDIO MEDICO POLISPECIALISTICO ZARCONE SRL - 008322</v>
          </cell>
          <cell r="F18">
            <v>17</v>
          </cell>
          <cell r="G18" t="str">
            <v>ODONT</v>
          </cell>
          <cell r="H18">
            <v>100183.11</v>
          </cell>
          <cell r="I18">
            <v>2816</v>
          </cell>
          <cell r="J18">
            <v>35.576388494318181</v>
          </cell>
          <cell r="K18">
            <v>35.468999556180187</v>
          </cell>
          <cell r="L18">
            <v>39.01589951179821</v>
          </cell>
          <cell r="M18">
            <v>0</v>
          </cell>
          <cell r="N18">
            <v>0</v>
          </cell>
          <cell r="O18">
            <v>0.10738893813799422</v>
          </cell>
          <cell r="P18">
            <v>3.0276844422380267E-3</v>
          </cell>
          <cell r="Q18"/>
          <cell r="R18"/>
          <cell r="S18"/>
          <cell r="T18">
            <v>0</v>
          </cell>
          <cell r="U18"/>
          <cell r="V18">
            <v>0</v>
          </cell>
        </row>
        <row r="19">
          <cell r="C19" t="str">
            <v>BV8438</v>
          </cell>
          <cell r="D19">
            <v>8438</v>
          </cell>
          <cell r="E19" t="str">
            <v>EUDENTAL S.R.L. - 008438</v>
          </cell>
          <cell r="F19">
            <v>17</v>
          </cell>
          <cell r="G19" t="str">
            <v>ODONT</v>
          </cell>
          <cell r="H19">
            <v>1126849.73</v>
          </cell>
          <cell r="I19">
            <v>30645</v>
          </cell>
          <cell r="J19">
            <v>36.77107945831294</v>
          </cell>
          <cell r="K19">
            <v>35.468999556180187</v>
          </cell>
          <cell r="L19">
            <v>39.01589951179821</v>
          </cell>
          <cell r="M19">
            <v>0</v>
          </cell>
          <cell r="N19">
            <v>0</v>
          </cell>
          <cell r="O19">
            <v>1.3020799021327534</v>
          </cell>
          <cell r="P19">
            <v>3.6710364499296301E-2</v>
          </cell>
          <cell r="Q19"/>
          <cell r="R19"/>
          <cell r="S19"/>
          <cell r="T19">
            <v>0</v>
          </cell>
          <cell r="U19"/>
          <cell r="V19">
            <v>0</v>
          </cell>
        </row>
        <row r="20">
          <cell r="C20" t="str">
            <v>BV8523</v>
          </cell>
          <cell r="D20">
            <v>8523</v>
          </cell>
          <cell r="E20" t="str">
            <v>GUARNERI UMBERTO - 008523</v>
          </cell>
          <cell r="F20">
            <v>17</v>
          </cell>
          <cell r="G20" t="str">
            <v>ODONT</v>
          </cell>
          <cell r="H20">
            <v>83050.16</v>
          </cell>
          <cell r="I20">
            <v>2077</v>
          </cell>
          <cell r="J20">
            <v>39.985633124699085</v>
          </cell>
          <cell r="K20">
            <v>35.468999556180187</v>
          </cell>
          <cell r="L20">
            <v>39.01589951179821</v>
          </cell>
          <cell r="M20">
            <v>0.96973361290087468</v>
          </cell>
          <cell r="N20">
            <v>2014.1367139951167</v>
          </cell>
          <cell r="O20">
            <v>4.5166335685188983</v>
          </cell>
          <cell r="P20">
            <v>0.12734031478291052</v>
          </cell>
          <cell r="Q20"/>
          <cell r="R20"/>
          <cell r="S20"/>
          <cell r="T20">
            <v>0</v>
          </cell>
          <cell r="U20"/>
          <cell r="V20">
            <v>0</v>
          </cell>
        </row>
        <row r="21">
          <cell r="C21" t="str">
            <v>BVAMB471</v>
          </cell>
          <cell r="D21" t="str">
            <v>AMB471</v>
          </cell>
          <cell r="E21" t="str">
            <v>M.O.D.E. CLINIC S.R.L. - AMB471</v>
          </cell>
          <cell r="F21">
            <v>17</v>
          </cell>
          <cell r="G21" t="str">
            <v>ODONT</v>
          </cell>
          <cell r="H21">
            <v>352174.49</v>
          </cell>
          <cell r="I21">
            <v>9657</v>
          </cell>
          <cell r="J21">
            <v>36.468312105208653</v>
          </cell>
          <cell r="K21">
            <v>35.468999556180187</v>
          </cell>
          <cell r="L21">
            <v>39.01589951179821</v>
          </cell>
          <cell r="M21">
            <v>0</v>
          </cell>
          <cell r="N21">
            <v>0</v>
          </cell>
          <cell r="O21">
            <v>0.99931254902846689</v>
          </cell>
          <cell r="P21">
            <v>2.8174252489011769E-2</v>
          </cell>
          <cell r="Q21"/>
          <cell r="R21"/>
          <cell r="S21"/>
          <cell r="T21">
            <v>0</v>
          </cell>
          <cell r="U21"/>
          <cell r="V21">
            <v>0</v>
          </cell>
        </row>
        <row r="22">
          <cell r="C22" t="str">
            <v>BV8017</v>
          </cell>
          <cell r="D22">
            <v>8017</v>
          </cell>
          <cell r="E22" t="str">
            <v>CENTRO LASER SRL - 008017</v>
          </cell>
          <cell r="F22">
            <v>19</v>
          </cell>
          <cell r="G22" t="str">
            <v>ORTOP</v>
          </cell>
          <cell r="H22">
            <v>23029.29</v>
          </cell>
          <cell r="I22">
            <v>965</v>
          </cell>
          <cell r="J22">
            <v>23.86454922279793</v>
          </cell>
          <cell r="K22">
            <v>18.347966671762727</v>
          </cell>
          <cell r="L22">
            <v>20.182763338939001</v>
          </cell>
          <cell r="M22">
            <v>3.6817858838589288</v>
          </cell>
          <cell r="N22">
            <v>3552.9233779238662</v>
          </cell>
          <cell r="O22">
            <v>5.5165825510352029</v>
          </cell>
          <cell r="P22">
            <v>0.3006645177487241</v>
          </cell>
          <cell r="Q22"/>
          <cell r="R22"/>
          <cell r="S22"/>
          <cell r="T22">
            <v>0</v>
          </cell>
          <cell r="U22"/>
          <cell r="V22">
            <v>0</v>
          </cell>
        </row>
        <row r="23">
          <cell r="C23" t="str">
            <v>BV760100</v>
          </cell>
          <cell r="D23">
            <v>760100</v>
          </cell>
          <cell r="E23" t="str">
            <v>CENTRO SANTA MARIA LA NOVA - 760100</v>
          </cell>
          <cell r="F23">
            <v>19</v>
          </cell>
          <cell r="G23" t="str">
            <v>ORTOP</v>
          </cell>
          <cell r="H23">
            <v>42680.2</v>
          </cell>
          <cell r="I23">
            <v>3380</v>
          </cell>
          <cell r="J23">
            <v>12.627278106508875</v>
          </cell>
          <cell r="K23">
            <v>18.347966671762727</v>
          </cell>
          <cell r="L23">
            <v>20.182763338939001</v>
          </cell>
          <cell r="M23">
            <v>0</v>
          </cell>
          <cell r="N23">
            <v>0</v>
          </cell>
          <cell r="O23">
            <v>-5.7206885652538517</v>
          </cell>
          <cell r="P23">
            <v>-0.31178869395146191</v>
          </cell>
          <cell r="Q23">
            <v>3</v>
          </cell>
          <cell r="R23"/>
          <cell r="S23"/>
          <cell r="T23"/>
          <cell r="U23"/>
          <cell r="V23">
            <v>3</v>
          </cell>
        </row>
        <row r="24">
          <cell r="C24" t="str">
            <v>BV770100</v>
          </cell>
          <cell r="D24">
            <v>770100</v>
          </cell>
          <cell r="E24" t="str">
            <v>CASA DI CURA S.LUCIA SRL - 770100 - 770100</v>
          </cell>
          <cell r="F24">
            <v>19</v>
          </cell>
          <cell r="G24" t="str">
            <v>ORTOP</v>
          </cell>
          <cell r="H24">
            <v>54304.56</v>
          </cell>
          <cell r="I24">
            <v>2196</v>
          </cell>
          <cell r="J24">
            <v>24.728852459016391</v>
          </cell>
          <cell r="K24">
            <v>18.347966671762727</v>
          </cell>
          <cell r="L24">
            <v>20.182763338939001</v>
          </cell>
          <cell r="M24">
            <v>4.5460891200773901</v>
          </cell>
          <cell r="N24">
            <v>9983.2117076899485</v>
          </cell>
          <cell r="O24">
            <v>6.3808857872536642</v>
          </cell>
          <cell r="P24">
            <v>0.34777073129709579</v>
          </cell>
          <cell r="Q24"/>
          <cell r="R24"/>
          <cell r="S24"/>
          <cell r="T24">
            <v>0</v>
          </cell>
          <cell r="U24"/>
          <cell r="V24">
            <v>0</v>
          </cell>
        </row>
        <row r="25">
          <cell r="C25" t="str">
            <v>BV8621</v>
          </cell>
          <cell r="D25">
            <v>8621</v>
          </cell>
          <cell r="E25" t="str">
            <v>CASA DI CURA MARIA ROSARIA SPA - 008621 - 008621</v>
          </cell>
          <cell r="F25">
            <v>20</v>
          </cell>
          <cell r="G25" t="str">
            <v>OSTETR</v>
          </cell>
          <cell r="H25">
            <v>35980.93</v>
          </cell>
          <cell r="I25">
            <v>1835</v>
          </cell>
          <cell r="J25">
            <v>19.608136239782016</v>
          </cell>
          <cell r="K25">
            <v>23.066610711430858</v>
          </cell>
          <cell r="L25">
            <v>25.373271782573944</v>
          </cell>
          <cell r="M25">
            <v>0</v>
          </cell>
          <cell r="N25">
            <v>0</v>
          </cell>
          <cell r="O25">
            <v>-3.4584744716488416</v>
          </cell>
          <cell r="P25">
            <v>-0.14993422808904322</v>
          </cell>
          <cell r="Q25">
            <v>3</v>
          </cell>
          <cell r="R25"/>
          <cell r="S25"/>
          <cell r="T25"/>
          <cell r="U25"/>
          <cell r="V25">
            <v>3</v>
          </cell>
        </row>
        <row r="26">
          <cell r="C26" t="str">
            <v>BV770100</v>
          </cell>
          <cell r="D26">
            <v>770100</v>
          </cell>
          <cell r="E26" t="str">
            <v>CASA DI CURA S.LUCIA SRL - 770100 - 770100</v>
          </cell>
          <cell r="F26">
            <v>20</v>
          </cell>
          <cell r="G26" t="str">
            <v>OSTETR</v>
          </cell>
          <cell r="H26">
            <v>21731.73</v>
          </cell>
          <cell r="I26">
            <v>667</v>
          </cell>
          <cell r="J26">
            <v>32.581304347826084</v>
          </cell>
          <cell r="K26">
            <v>23.066610711430858</v>
          </cell>
          <cell r="L26">
            <v>25.373271782573944</v>
          </cell>
          <cell r="M26">
            <v>7.2080325652521395</v>
          </cell>
          <cell r="N26">
            <v>4807.7577210231775</v>
          </cell>
          <cell r="O26">
            <v>9.5146936363952257</v>
          </cell>
          <cell r="P26">
            <v>0.41248771895561304</v>
          </cell>
          <cell r="Q26"/>
          <cell r="R26"/>
          <cell r="S26"/>
          <cell r="T26">
            <v>0</v>
          </cell>
          <cell r="U26"/>
          <cell r="V26">
            <v>0</v>
          </cell>
        </row>
        <row r="27">
          <cell r="C27" t="str">
            <v>BV8621</v>
          </cell>
          <cell r="D27">
            <v>8621</v>
          </cell>
          <cell r="E27" t="str">
            <v>CASA DI CURA MARIA ROSARIA SPA - 008621 - 008621</v>
          </cell>
          <cell r="F27">
            <v>21</v>
          </cell>
          <cell r="G27" t="str">
            <v>OTO</v>
          </cell>
          <cell r="H27">
            <v>46811</v>
          </cell>
          <cell r="I27">
            <v>2506</v>
          </cell>
          <cell r="J27">
            <v>18.679569034317637</v>
          </cell>
          <cell r="K27">
            <v>18.382902943748178</v>
          </cell>
          <cell r="L27">
            <v>20.221193238122996</v>
          </cell>
          <cell r="M27">
            <v>0</v>
          </cell>
          <cell r="N27">
            <v>0</v>
          </cell>
          <cell r="O27">
            <v>0.29666609056945958</v>
          </cell>
          <cell r="P27">
            <v>1.6138152471198923E-2</v>
          </cell>
          <cell r="Q27"/>
          <cell r="R27"/>
          <cell r="S27"/>
          <cell r="T27">
            <v>0</v>
          </cell>
          <cell r="U27"/>
          <cell r="V27">
            <v>0</v>
          </cell>
        </row>
        <row r="28">
          <cell r="C28" t="str">
            <v>BV770100</v>
          </cell>
          <cell r="D28">
            <v>770100</v>
          </cell>
          <cell r="E28" t="str">
            <v>CASA DI CURA S.LUCIA SRL - 770100 - 770100</v>
          </cell>
          <cell r="F28">
            <v>21</v>
          </cell>
          <cell r="G28" t="str">
            <v>OTO</v>
          </cell>
          <cell r="H28">
            <v>13822.46</v>
          </cell>
          <cell r="I28">
            <v>723</v>
          </cell>
          <cell r="J28">
            <v>19.118201936376209</v>
          </cell>
          <cell r="K28">
            <v>18.382902943748178</v>
          </cell>
          <cell r="L28">
            <v>20.221193238122996</v>
          </cell>
          <cell r="M28">
            <v>0</v>
          </cell>
          <cell r="N28">
            <v>0</v>
          </cell>
          <cell r="O28">
            <v>0.73529899262803156</v>
          </cell>
          <cell r="P28">
            <v>3.9999068421241846E-2</v>
          </cell>
          <cell r="Q28"/>
          <cell r="R28"/>
          <cell r="S28"/>
          <cell r="T28">
            <v>0</v>
          </cell>
          <cell r="U28"/>
          <cell r="V28">
            <v>0</v>
          </cell>
        </row>
        <row r="29">
          <cell r="C29" t="str">
            <v>BV770300</v>
          </cell>
          <cell r="D29">
            <v>770300</v>
          </cell>
          <cell r="E29" t="str">
            <v>CENTRO SPECIALISTICA VESUVIANA S.A.S - 770300</v>
          </cell>
          <cell r="F29">
            <v>21</v>
          </cell>
          <cell r="G29" t="str">
            <v>OTO</v>
          </cell>
          <cell r="H29">
            <v>65510.02</v>
          </cell>
          <cell r="I29">
            <v>3633</v>
          </cell>
          <cell r="J29">
            <v>18.031935039911918</v>
          </cell>
          <cell r="K29">
            <v>18.382902943748178</v>
          </cell>
          <cell r="L29">
            <v>20.221193238122996</v>
          </cell>
          <cell r="M29">
            <v>0</v>
          </cell>
          <cell r="N29">
            <v>0</v>
          </cell>
          <cell r="O29">
            <v>-0.35096790383625986</v>
          </cell>
          <cell r="P29">
            <v>-1.9092082730906228E-2</v>
          </cell>
          <cell r="Q29"/>
          <cell r="R29"/>
          <cell r="S29">
            <v>1</v>
          </cell>
          <cell r="T29"/>
          <cell r="U29"/>
          <cell r="V29">
            <v>1</v>
          </cell>
        </row>
        <row r="30">
          <cell r="C30" t="str">
            <v>BV700200</v>
          </cell>
          <cell r="D30">
            <v>700200</v>
          </cell>
          <cell r="E30" t="str">
            <v>CENTRO BERGER DI SABATINO MAIONE  C. S.A.S. - 700200</v>
          </cell>
          <cell r="F30">
            <v>23</v>
          </cell>
          <cell r="G30" t="str">
            <v>PSIC</v>
          </cell>
          <cell r="H30">
            <v>124084</v>
          </cell>
          <cell r="I30">
            <v>5453</v>
          </cell>
          <cell r="J30">
            <v>22.755180634513113</v>
          </cell>
          <cell r="K30">
            <v>22.755180634513113</v>
          </cell>
          <cell r="L30">
            <v>25.030698697964425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/>
          <cell r="R30"/>
          <cell r="S30"/>
          <cell r="T30">
            <v>0</v>
          </cell>
          <cell r="U30"/>
          <cell r="V30">
            <v>0</v>
          </cell>
        </row>
        <row r="31">
          <cell r="C31" t="str">
            <v>CA8017</v>
          </cell>
          <cell r="D31">
            <v>8017</v>
          </cell>
          <cell r="E31" t="str">
            <v>CENTRO LASER SRL - 008017</v>
          </cell>
          <cell r="F31" t="str">
            <v>002</v>
          </cell>
          <cell r="G31" t="str">
            <v>CARD</v>
          </cell>
          <cell r="H31">
            <v>663450.51</v>
          </cell>
          <cell r="I31">
            <v>15108</v>
          </cell>
          <cell r="J31">
            <v>43.913854249404288</v>
          </cell>
          <cell r="K31">
            <v>42.382181831210275</v>
          </cell>
          <cell r="L31">
            <v>46.62040001433131</v>
          </cell>
          <cell r="M31">
            <v>0</v>
          </cell>
          <cell r="N31">
            <v>0</v>
          </cell>
          <cell r="O31">
            <v>1.5316724181940131</v>
          </cell>
          <cell r="P31">
            <v>3.6139536758489584E-2</v>
          </cell>
          <cell r="Q31"/>
          <cell r="R31"/>
          <cell r="S31"/>
          <cell r="T31">
            <v>0</v>
          </cell>
          <cell r="U31"/>
          <cell r="V31">
            <v>0</v>
          </cell>
        </row>
        <row r="32">
          <cell r="C32" t="str">
            <v>CA8115</v>
          </cell>
          <cell r="D32">
            <v>8115</v>
          </cell>
          <cell r="E32" t="str">
            <v>CENTRO DIAGNOSTICO CARDIOVASCOLARE S.R.L. - 008115</v>
          </cell>
          <cell r="F32" t="str">
            <v>002</v>
          </cell>
          <cell r="G32" t="str">
            <v>CARD</v>
          </cell>
          <cell r="H32">
            <v>287994.93</v>
          </cell>
          <cell r="I32">
            <v>6946</v>
          </cell>
          <cell r="J32">
            <v>41.461982435934353</v>
          </cell>
          <cell r="K32">
            <v>42.382181831210275</v>
          </cell>
          <cell r="L32">
            <v>46.62040001433131</v>
          </cell>
          <cell r="M32">
            <v>0</v>
          </cell>
          <cell r="N32">
            <v>0</v>
          </cell>
          <cell r="O32">
            <v>-0.92019939527592243</v>
          </cell>
          <cell r="P32">
            <v>-2.1711940148354675E-2</v>
          </cell>
          <cell r="Q32"/>
          <cell r="R32"/>
          <cell r="S32">
            <v>1</v>
          </cell>
          <cell r="T32"/>
          <cell r="U32"/>
          <cell r="V32">
            <v>1</v>
          </cell>
        </row>
        <row r="33">
          <cell r="C33" t="str">
            <v>CA8122</v>
          </cell>
          <cell r="D33">
            <v>8122</v>
          </cell>
          <cell r="E33" t="str">
            <v>CENTRO DIAGNOSTICO S. CIRO SRL - 008122</v>
          </cell>
          <cell r="F33" t="str">
            <v>002</v>
          </cell>
          <cell r="G33" t="str">
            <v>CARD</v>
          </cell>
          <cell r="H33">
            <v>741962.53</v>
          </cell>
          <cell r="I33">
            <v>18182</v>
          </cell>
          <cell r="J33">
            <v>40.807531074689251</v>
          </cell>
          <cell r="K33">
            <v>42.382181831210275</v>
          </cell>
          <cell r="L33">
            <v>46.62040001433131</v>
          </cell>
          <cell r="M33">
            <v>0</v>
          </cell>
          <cell r="N33">
            <v>0</v>
          </cell>
          <cell r="O33">
            <v>-1.5746507565210237</v>
          </cell>
          <cell r="P33">
            <v>-3.7153602964381825E-2</v>
          </cell>
          <cell r="Q33"/>
          <cell r="R33"/>
          <cell r="S33">
            <v>1</v>
          </cell>
          <cell r="T33"/>
          <cell r="U33"/>
          <cell r="V33">
            <v>1</v>
          </cell>
        </row>
        <row r="34">
          <cell r="C34" t="str">
            <v>CA8125</v>
          </cell>
          <cell r="D34">
            <v>8125</v>
          </cell>
          <cell r="E34" t="str">
            <v>CARDIOSERVICE S.A.S - PORTICI - 008125</v>
          </cell>
          <cell r="F34" t="str">
            <v>002</v>
          </cell>
          <cell r="G34" t="str">
            <v>CARD</v>
          </cell>
          <cell r="H34">
            <v>364849.14</v>
          </cell>
          <cell r="I34">
            <v>9027</v>
          </cell>
          <cell r="J34">
            <v>40.417540711199734</v>
          </cell>
          <cell r="K34">
            <v>42.382181831210275</v>
          </cell>
          <cell r="L34">
            <v>46.62040001433131</v>
          </cell>
          <cell r="M34">
            <v>0</v>
          </cell>
          <cell r="N34">
            <v>0</v>
          </cell>
          <cell r="O34">
            <v>-1.9646411200105405</v>
          </cell>
          <cell r="P34">
            <v>-4.6355355838801508E-2</v>
          </cell>
          <cell r="Q34"/>
          <cell r="R34"/>
          <cell r="S34">
            <v>1</v>
          </cell>
          <cell r="T34"/>
          <cell r="U34"/>
          <cell r="V34">
            <v>1</v>
          </cell>
        </row>
        <row r="35">
          <cell r="C35" t="str">
            <v>CA8132</v>
          </cell>
          <cell r="D35">
            <v>8132</v>
          </cell>
          <cell r="E35" t="str">
            <v>CENTRO CARDIOLOGICO VESUVIANO S.R.L. - 008132</v>
          </cell>
          <cell r="F35" t="str">
            <v>002</v>
          </cell>
          <cell r="G35" t="str">
            <v>CARD</v>
          </cell>
          <cell r="H35">
            <v>237929.2</v>
          </cell>
          <cell r="I35">
            <v>5512</v>
          </cell>
          <cell r="J35">
            <v>43.165674891146594</v>
          </cell>
          <cell r="K35">
            <v>42.382181831210275</v>
          </cell>
          <cell r="L35">
            <v>46.62040001433131</v>
          </cell>
          <cell r="M35">
            <v>0</v>
          </cell>
          <cell r="N35">
            <v>0</v>
          </cell>
          <cell r="O35">
            <v>0.78349305993631901</v>
          </cell>
          <cell r="P35">
            <v>1.84863786167647E-2</v>
          </cell>
          <cell r="Q35"/>
          <cell r="R35"/>
          <cell r="S35"/>
          <cell r="T35">
            <v>0</v>
          </cell>
          <cell r="U35"/>
          <cell r="V35">
            <v>0</v>
          </cell>
        </row>
        <row r="36">
          <cell r="C36" t="str">
            <v>CA8327</v>
          </cell>
          <cell r="D36">
            <v>8327</v>
          </cell>
          <cell r="E36" t="str">
            <v>CENTRO DI CARDIOLOGIA SRL - 008327</v>
          </cell>
          <cell r="F36" t="str">
            <v>002</v>
          </cell>
          <cell r="G36" t="str">
            <v>CARD</v>
          </cell>
          <cell r="H36">
            <v>153389.92000000001</v>
          </cell>
          <cell r="I36">
            <v>3633</v>
          </cell>
          <cell r="J36">
            <v>42.221282686485004</v>
          </cell>
          <cell r="K36">
            <v>42.382181831210275</v>
          </cell>
          <cell r="L36">
            <v>46.62040001433131</v>
          </cell>
          <cell r="M36">
            <v>0</v>
          </cell>
          <cell r="N36">
            <v>0</v>
          </cell>
          <cell r="O36">
            <v>-0.16089914472527056</v>
          </cell>
          <cell r="P36">
            <v>-3.7963865420157367E-3</v>
          </cell>
          <cell r="Q36"/>
          <cell r="R36"/>
          <cell r="S36">
            <v>1</v>
          </cell>
          <cell r="T36"/>
          <cell r="U36"/>
          <cell r="V36">
            <v>1</v>
          </cell>
        </row>
        <row r="37">
          <cell r="C37" t="str">
            <v>CA8417</v>
          </cell>
          <cell r="D37">
            <v>8417</v>
          </cell>
          <cell r="E37" t="str">
            <v>CENTRO RICERCHE PER LE MALATTIE CARDIOVASCOLARI DR.CASO - 008417</v>
          </cell>
          <cell r="F37" t="str">
            <v>002</v>
          </cell>
          <cell r="G37" t="str">
            <v>CARD</v>
          </cell>
          <cell r="H37">
            <v>423274.48</v>
          </cell>
          <cell r="I37">
            <v>9771</v>
          </cell>
          <cell r="J37">
            <v>43.319463719168965</v>
          </cell>
          <cell r="K37">
            <v>42.382181831210275</v>
          </cell>
          <cell r="L37">
            <v>46.62040001433131</v>
          </cell>
          <cell r="M37">
            <v>0</v>
          </cell>
          <cell r="N37">
            <v>0</v>
          </cell>
          <cell r="O37">
            <v>0.93728188795869016</v>
          </cell>
          <cell r="P37">
            <v>2.2114998507898311E-2</v>
          </cell>
          <cell r="Q37"/>
          <cell r="R37"/>
          <cell r="S37"/>
          <cell r="T37">
            <v>0</v>
          </cell>
          <cell r="U37"/>
          <cell r="V37">
            <v>0</v>
          </cell>
        </row>
        <row r="38">
          <cell r="C38" t="str">
            <v>CA8432</v>
          </cell>
          <cell r="D38">
            <v>8432</v>
          </cell>
          <cell r="E38" t="str">
            <v>C.M.B. SAS DEL DOTT. ENRICO BOCCIA - 008432</v>
          </cell>
          <cell r="F38" t="str">
            <v>002</v>
          </cell>
          <cell r="G38" t="str">
            <v>CARD</v>
          </cell>
          <cell r="H38">
            <v>423897.13</v>
          </cell>
          <cell r="I38">
            <v>9535</v>
          </cell>
          <cell r="J38">
            <v>44.456961719979027</v>
          </cell>
          <cell r="K38">
            <v>42.382181831210275</v>
          </cell>
          <cell r="L38">
            <v>46.62040001433131</v>
          </cell>
          <cell r="M38">
            <v>0</v>
          </cell>
          <cell r="N38">
            <v>0</v>
          </cell>
          <cell r="O38">
            <v>2.0747798887687523</v>
          </cell>
          <cell r="P38">
            <v>4.8954060388672171E-2</v>
          </cell>
          <cell r="Q38"/>
          <cell r="R38"/>
          <cell r="S38"/>
          <cell r="T38">
            <v>0</v>
          </cell>
          <cell r="U38"/>
          <cell r="V38">
            <v>0</v>
          </cell>
        </row>
        <row r="39">
          <cell r="C39" t="str">
            <v>CA8513</v>
          </cell>
          <cell r="D39">
            <v>8513</v>
          </cell>
          <cell r="E39" t="str">
            <v>CENTRO POLIDIAGNOSTICO ASCIONE E PANELLA SRL - 008513</v>
          </cell>
          <cell r="F39" t="str">
            <v>002</v>
          </cell>
          <cell r="G39" t="str">
            <v>CARD</v>
          </cell>
          <cell r="H39">
            <v>821324.05</v>
          </cell>
          <cell r="I39">
            <v>19623</v>
          </cell>
          <cell r="J39">
            <v>41.85517250165622</v>
          </cell>
          <cell r="K39">
            <v>42.382181831210275</v>
          </cell>
          <cell r="L39">
            <v>46.62040001433131</v>
          </cell>
          <cell r="M39">
            <v>0</v>
          </cell>
          <cell r="N39">
            <v>0</v>
          </cell>
          <cell r="O39">
            <v>-0.52700932955405477</v>
          </cell>
          <cell r="P39">
            <v>-1.2434690872048609E-2</v>
          </cell>
          <cell r="Q39"/>
          <cell r="R39"/>
          <cell r="S39">
            <v>1</v>
          </cell>
          <cell r="T39"/>
          <cell r="U39"/>
          <cell r="V39">
            <v>1</v>
          </cell>
        </row>
        <row r="40">
          <cell r="C40" t="str">
            <v>CA8621</v>
          </cell>
          <cell r="D40">
            <v>8621</v>
          </cell>
          <cell r="E40" t="str">
            <v>CASA DI CURA MARIA ROSARIA SPA - 008621 - 008621</v>
          </cell>
          <cell r="F40" t="str">
            <v>002</v>
          </cell>
          <cell r="G40" t="str">
            <v>CARD</v>
          </cell>
          <cell r="H40">
            <v>442767.14</v>
          </cell>
          <cell r="I40">
            <v>10541</v>
          </cell>
          <cell r="J40">
            <v>42.004282326155014</v>
          </cell>
          <cell r="K40">
            <v>42.382181831210275</v>
          </cell>
          <cell r="L40">
            <v>46.62040001433131</v>
          </cell>
          <cell r="M40">
            <v>0</v>
          </cell>
          <cell r="N40">
            <v>0</v>
          </cell>
          <cell r="O40">
            <v>-0.37789950505526093</v>
          </cell>
          <cell r="P40">
            <v>-8.9164712321859619E-3</v>
          </cell>
          <cell r="Q40"/>
          <cell r="R40"/>
          <cell r="S40">
            <v>1</v>
          </cell>
          <cell r="T40"/>
          <cell r="U40"/>
          <cell r="V40">
            <v>1</v>
          </cell>
        </row>
        <row r="41">
          <cell r="C41" t="str">
            <v>CA8622</v>
          </cell>
          <cell r="D41">
            <v>8622</v>
          </cell>
          <cell r="E41" t="str">
            <v>IGEA CENTER DI RICCIARDI ALFONSO S.A.S. - 008622</v>
          </cell>
          <cell r="F41" t="str">
            <v>002</v>
          </cell>
          <cell r="G41" t="str">
            <v>CARD</v>
          </cell>
          <cell r="H41">
            <v>343949.01</v>
          </cell>
          <cell r="I41">
            <v>7982</v>
          </cell>
          <cell r="J41">
            <v>43.090580055124029</v>
          </cell>
          <cell r="K41">
            <v>42.382181831210275</v>
          </cell>
          <cell r="L41">
            <v>46.62040001433131</v>
          </cell>
          <cell r="M41">
            <v>0</v>
          </cell>
          <cell r="N41">
            <v>0</v>
          </cell>
          <cell r="O41">
            <v>0.70839822391375407</v>
          </cell>
          <cell r="P41">
            <v>1.671452939197408E-2</v>
          </cell>
          <cell r="Q41"/>
          <cell r="R41"/>
          <cell r="S41"/>
          <cell r="T41">
            <v>0</v>
          </cell>
          <cell r="U41"/>
          <cell r="V41">
            <v>0</v>
          </cell>
        </row>
        <row r="42">
          <cell r="C42" t="str">
            <v>CA9016</v>
          </cell>
          <cell r="D42">
            <v>9016</v>
          </cell>
          <cell r="E42" t="str">
            <v>CENTRO DIAGNOSTICO CARDIOLOGICO - 009016</v>
          </cell>
          <cell r="F42" t="str">
            <v>002</v>
          </cell>
          <cell r="G42" t="str">
            <v>CARD</v>
          </cell>
          <cell r="H42">
            <v>156484.54999999999</v>
          </cell>
          <cell r="I42">
            <v>3617</v>
          </cell>
          <cell r="J42">
            <v>43.263630080176938</v>
          </cell>
          <cell r="K42">
            <v>42.382181831210275</v>
          </cell>
          <cell r="L42">
            <v>46.62040001433131</v>
          </cell>
          <cell r="M42">
            <v>0</v>
          </cell>
          <cell r="N42">
            <v>0</v>
          </cell>
          <cell r="O42">
            <v>0.88144824896666307</v>
          </cell>
          <cell r="P42">
            <v>2.0797613782062626E-2</v>
          </cell>
          <cell r="Q42"/>
          <cell r="R42"/>
          <cell r="S42"/>
          <cell r="T42">
            <v>0</v>
          </cell>
          <cell r="U42"/>
          <cell r="V42">
            <v>0</v>
          </cell>
        </row>
        <row r="43">
          <cell r="C43" t="str">
            <v>CA700300</v>
          </cell>
          <cell r="D43">
            <v>700300</v>
          </cell>
          <cell r="E43" t="str">
            <v>ALMA CENTER SERVIZI MEDICALI (CARDIOLOGIA) - 700300</v>
          </cell>
          <cell r="F43" t="str">
            <v>002</v>
          </cell>
          <cell r="G43" t="str">
            <v>CARD</v>
          </cell>
          <cell r="H43">
            <v>740542.78</v>
          </cell>
          <cell r="I43">
            <v>17198</v>
          </cell>
          <cell r="J43">
            <v>43.059819746482148</v>
          </cell>
          <cell r="K43">
            <v>42.382181831210275</v>
          </cell>
          <cell r="L43">
            <v>46.62040001433131</v>
          </cell>
          <cell r="M43">
            <v>0</v>
          </cell>
          <cell r="N43">
            <v>0</v>
          </cell>
          <cell r="O43">
            <v>0.67763791527187323</v>
          </cell>
          <cell r="P43">
            <v>1.5988745411234587E-2</v>
          </cell>
          <cell r="Q43"/>
          <cell r="R43"/>
          <cell r="S43"/>
          <cell r="T43">
            <v>0</v>
          </cell>
          <cell r="U43"/>
          <cell r="V43">
            <v>0</v>
          </cell>
        </row>
        <row r="44">
          <cell r="C44" t="str">
            <v>CA710200</v>
          </cell>
          <cell r="D44">
            <v>710200</v>
          </cell>
          <cell r="E44" t="str">
            <v>CENTRO CARDIOLOGICO ROCCA - 710200</v>
          </cell>
          <cell r="F44" t="str">
            <v>002</v>
          </cell>
          <cell r="G44" t="str">
            <v>CARD</v>
          </cell>
          <cell r="H44">
            <v>583459.49</v>
          </cell>
          <cell r="I44">
            <v>13585</v>
          </cell>
          <cell r="J44">
            <v>42.948803091645196</v>
          </cell>
          <cell r="K44">
            <v>42.382181831210275</v>
          </cell>
          <cell r="L44">
            <v>46.62040001433131</v>
          </cell>
          <cell r="M44">
            <v>0</v>
          </cell>
          <cell r="N44">
            <v>0</v>
          </cell>
          <cell r="O44">
            <v>0.56662126043492123</v>
          </cell>
          <cell r="P44">
            <v>1.3369327296351242E-2</v>
          </cell>
          <cell r="Q44"/>
          <cell r="R44"/>
          <cell r="S44"/>
          <cell r="T44">
            <v>0</v>
          </cell>
          <cell r="U44"/>
          <cell r="V44">
            <v>0</v>
          </cell>
        </row>
        <row r="45">
          <cell r="C45" t="str">
            <v>CA710300</v>
          </cell>
          <cell r="D45">
            <v>710300</v>
          </cell>
          <cell r="E45" t="str">
            <v>CENTRO CARDIOLOGICO ANGIOL. DI N.MORRA - 710300</v>
          </cell>
          <cell r="F45" t="str">
            <v>002</v>
          </cell>
          <cell r="G45" t="str">
            <v>CARD</v>
          </cell>
          <cell r="H45">
            <v>386662.37</v>
          </cell>
          <cell r="I45">
            <v>8993</v>
          </cell>
          <cell r="J45">
            <v>42.995926831980427</v>
          </cell>
          <cell r="K45">
            <v>42.382181831210275</v>
          </cell>
          <cell r="L45">
            <v>46.62040001433131</v>
          </cell>
          <cell r="M45">
            <v>0</v>
          </cell>
          <cell r="N45">
            <v>0</v>
          </cell>
          <cell r="O45">
            <v>0.61374500077015171</v>
          </cell>
          <cell r="P45">
            <v>1.4481203521197424E-2</v>
          </cell>
          <cell r="Q45"/>
          <cell r="R45"/>
          <cell r="S45"/>
          <cell r="T45">
            <v>0</v>
          </cell>
          <cell r="U45"/>
          <cell r="V45">
            <v>0</v>
          </cell>
        </row>
        <row r="46">
          <cell r="C46" t="str">
            <v>CA731500</v>
          </cell>
          <cell r="D46">
            <v>731500</v>
          </cell>
          <cell r="E46" t="str">
            <v>HIPPOCRATES S.A.S. - 731500</v>
          </cell>
          <cell r="F46" t="str">
            <v>002</v>
          </cell>
          <cell r="G46" t="str">
            <v>CARD</v>
          </cell>
          <cell r="H46">
            <v>398107.65</v>
          </cell>
          <cell r="I46">
            <v>9488</v>
          </cell>
          <cell r="J46">
            <v>41.959069350758853</v>
          </cell>
          <cell r="K46">
            <v>42.382181831210275</v>
          </cell>
          <cell r="L46">
            <v>46.62040001433131</v>
          </cell>
          <cell r="M46">
            <v>0</v>
          </cell>
          <cell r="N46">
            <v>0</v>
          </cell>
          <cell r="O46">
            <v>-0.42311248045142236</v>
          </cell>
          <cell r="P46">
            <v>-9.983263300046577E-3</v>
          </cell>
          <cell r="Q46"/>
          <cell r="R46"/>
          <cell r="S46">
            <v>1</v>
          </cell>
          <cell r="T46"/>
          <cell r="U46"/>
          <cell r="V46">
            <v>1</v>
          </cell>
        </row>
        <row r="47">
          <cell r="C47" t="str">
            <v>CA770100</v>
          </cell>
          <cell r="D47">
            <v>770100</v>
          </cell>
          <cell r="E47" t="str">
            <v>CASA DI CURA S.LUCIA SRL - 770100 - 770100</v>
          </cell>
          <cell r="F47" t="str">
            <v>002</v>
          </cell>
          <cell r="G47" t="str">
            <v>CARD</v>
          </cell>
          <cell r="H47">
            <v>376714.68</v>
          </cell>
          <cell r="I47">
            <v>9102</v>
          </cell>
          <cell r="J47">
            <v>41.388121292023733</v>
          </cell>
          <cell r="K47">
            <v>42.382181831210275</v>
          </cell>
          <cell r="L47">
            <v>46.62040001433131</v>
          </cell>
          <cell r="M47">
            <v>0</v>
          </cell>
          <cell r="N47">
            <v>0</v>
          </cell>
          <cell r="O47">
            <v>-0.9940605391865418</v>
          </cell>
          <cell r="P47">
            <v>-2.3454680628417171E-2</v>
          </cell>
          <cell r="Q47"/>
          <cell r="R47"/>
          <cell r="S47">
            <v>1</v>
          </cell>
          <cell r="T47"/>
          <cell r="U47"/>
          <cell r="V47">
            <v>1</v>
          </cell>
        </row>
        <row r="48">
          <cell r="C48" t="str">
            <v>CA770200</v>
          </cell>
          <cell r="D48">
            <v>770200</v>
          </cell>
          <cell r="E48" t="str">
            <v>CASA DI CURA TRUSSO-CARDIOMED SRL - 770200 - 770200</v>
          </cell>
          <cell r="F48" t="str">
            <v>002</v>
          </cell>
          <cell r="G48" t="str">
            <v>CARD</v>
          </cell>
          <cell r="H48">
            <v>142258.25</v>
          </cell>
          <cell r="I48">
            <v>3578</v>
          </cell>
          <cell r="J48">
            <v>39.75915315818893</v>
          </cell>
          <cell r="K48">
            <v>42.382181831210275</v>
          </cell>
          <cell r="L48">
            <v>46.62040001433131</v>
          </cell>
          <cell r="M48">
            <v>0</v>
          </cell>
          <cell r="N48">
            <v>0</v>
          </cell>
          <cell r="O48">
            <v>-2.623028673021345</v>
          </cell>
          <cell r="P48">
            <v>-6.1889892395528924E-2</v>
          </cell>
          <cell r="Q48"/>
          <cell r="R48">
            <v>2</v>
          </cell>
          <cell r="S48"/>
          <cell r="T48"/>
          <cell r="U48"/>
          <cell r="V48">
            <v>2</v>
          </cell>
        </row>
        <row r="49">
          <cell r="C49" t="str">
            <v>AD8025</v>
          </cell>
          <cell r="D49">
            <v>8025</v>
          </cell>
          <cell r="E49" t="str">
            <v>CENTRO ANTIDIABETICO STABIA SRL - 008025</v>
          </cell>
          <cell r="F49" t="str">
            <v>028</v>
          </cell>
          <cell r="G49" t="str">
            <v>DIAB</v>
          </cell>
          <cell r="H49">
            <v>481585.89</v>
          </cell>
          <cell r="I49">
            <v>55237</v>
          </cell>
          <cell r="J49">
            <v>8.7185381175661245</v>
          </cell>
          <cell r="K49">
            <v>10.570359570107071</v>
          </cell>
          <cell r="L49">
            <v>11.627395527117779</v>
          </cell>
          <cell r="M49">
            <v>0</v>
          </cell>
          <cell r="N49">
            <v>0</v>
          </cell>
          <cell r="O49">
            <v>-1.8518214525409462</v>
          </cell>
          <cell r="P49">
            <v>-0.17519001508500137</v>
          </cell>
          <cell r="Q49">
            <v>3</v>
          </cell>
          <cell r="R49"/>
          <cell r="S49"/>
          <cell r="T49"/>
          <cell r="U49"/>
          <cell r="V49">
            <v>3</v>
          </cell>
        </row>
        <row r="50">
          <cell r="C50" t="str">
            <v>AD8136</v>
          </cell>
          <cell r="D50">
            <v>8136</v>
          </cell>
          <cell r="E50" t="str">
            <v>CENTRO ANTIDABETE AID PORTICI SRL - 008136</v>
          </cell>
          <cell r="F50" t="str">
            <v>028</v>
          </cell>
          <cell r="G50" t="str">
            <v>DIAB</v>
          </cell>
          <cell r="H50">
            <v>274029.40999999997</v>
          </cell>
          <cell r="I50">
            <v>16907</v>
          </cell>
          <cell r="J50">
            <v>16.208044596912519</v>
          </cell>
          <cell r="K50">
            <v>10.570359570107071</v>
          </cell>
          <cell r="L50">
            <v>11.627395527117779</v>
          </cell>
          <cell r="M50">
            <v>4.58064906979474</v>
          </cell>
          <cell r="N50">
            <v>77445.033823019665</v>
          </cell>
          <cell r="O50">
            <v>5.6376850268054479</v>
          </cell>
          <cell r="P50">
            <v>0.5333484626907864</v>
          </cell>
          <cell r="Q50"/>
          <cell r="R50"/>
          <cell r="S50"/>
          <cell r="T50">
            <v>0</v>
          </cell>
          <cell r="U50"/>
          <cell r="V50">
            <v>0</v>
          </cell>
        </row>
        <row r="51">
          <cell r="C51" t="str">
            <v>AD8431</v>
          </cell>
          <cell r="D51">
            <v>8431</v>
          </cell>
          <cell r="E51" t="str">
            <v>CENTRO ANTIDIABETICO A.I.D. OPLONTI S.R.L. - 008431</v>
          </cell>
          <cell r="F51" t="str">
            <v>028</v>
          </cell>
          <cell r="G51" t="str">
            <v>DIAB</v>
          </cell>
          <cell r="H51">
            <v>519921.3</v>
          </cell>
          <cell r="I51">
            <v>48547</v>
          </cell>
          <cell r="J51">
            <v>10.709648381980349</v>
          </cell>
          <cell r="K51">
            <v>10.570359570107071</v>
          </cell>
          <cell r="L51">
            <v>11.627395527117779</v>
          </cell>
          <cell r="M51">
            <v>0</v>
          </cell>
          <cell r="N51">
            <v>0</v>
          </cell>
          <cell r="O51">
            <v>0.13928881187327846</v>
          </cell>
          <cell r="P51">
            <v>1.3177301202428968E-2</v>
          </cell>
          <cell r="Q51"/>
          <cell r="R51"/>
          <cell r="S51"/>
          <cell r="T51">
            <v>0</v>
          </cell>
          <cell r="U51"/>
          <cell r="V51">
            <v>0</v>
          </cell>
        </row>
        <row r="52">
          <cell r="C52" t="str">
            <v>AD731400</v>
          </cell>
          <cell r="D52">
            <v>731400</v>
          </cell>
          <cell r="E52" t="str">
            <v>CENTRO ANTIDIABETICO AID S.R.L. - 731400</v>
          </cell>
          <cell r="F52" t="str">
            <v>028</v>
          </cell>
          <cell r="G52" t="str">
            <v>DIAB</v>
          </cell>
          <cell r="H52">
            <v>292216.84999999998</v>
          </cell>
          <cell r="I52">
            <v>27625</v>
          </cell>
          <cell r="J52">
            <v>10.57798552036199</v>
          </cell>
          <cell r="K52">
            <v>10.570359570107071</v>
          </cell>
          <cell r="L52">
            <v>11.627395527117779</v>
          </cell>
          <cell r="M52">
            <v>0</v>
          </cell>
          <cell r="N52">
            <v>0</v>
          </cell>
          <cell r="O52">
            <v>7.6259502549191893E-3</v>
          </cell>
          <cell r="P52">
            <v>7.2144662670561768E-4</v>
          </cell>
          <cell r="Q52"/>
          <cell r="R52"/>
          <cell r="S52"/>
          <cell r="T52">
            <v>0</v>
          </cell>
          <cell r="U52"/>
          <cell r="V52">
            <v>0</v>
          </cell>
        </row>
        <row r="53">
          <cell r="C53" t="str">
            <v>LAB8027</v>
          </cell>
          <cell r="D53">
            <v>8027</v>
          </cell>
          <cell r="E53" t="str">
            <v>CENTRO DIAGNOSTICO VARONE SRL - 008027</v>
          </cell>
          <cell r="F53" t="str">
            <v>011</v>
          </cell>
          <cell r="G53" t="str">
            <v>A</v>
          </cell>
          <cell r="H53">
            <v>399715.89</v>
          </cell>
          <cell r="I53">
            <v>115398</v>
          </cell>
          <cell r="J53">
            <v>3.4638025789008475</v>
          </cell>
          <cell r="K53">
            <v>3.3374826425395479</v>
          </cell>
          <cell r="L53">
            <v>3.6712309067935029</v>
          </cell>
          <cell r="M53">
            <v>0</v>
          </cell>
          <cell r="N53">
            <v>0</v>
          </cell>
          <cell r="O53">
            <v>0.12631993636129968</v>
          </cell>
          <cell r="P53">
            <v>3.7848866912812071E-2</v>
          </cell>
          <cell r="Q53"/>
          <cell r="R53"/>
          <cell r="S53"/>
          <cell r="T53">
            <v>0</v>
          </cell>
          <cell r="U53"/>
          <cell r="V53">
            <v>0</v>
          </cell>
        </row>
        <row r="54">
          <cell r="C54" t="str">
            <v>LAB8111</v>
          </cell>
          <cell r="D54">
            <v>8111</v>
          </cell>
          <cell r="E54" t="str">
            <v>ANALISI CLINICHE DI VINCENZO V . S.A.S. - 008111</v>
          </cell>
          <cell r="F54" t="str">
            <v>011</v>
          </cell>
          <cell r="G54" t="str">
            <v>A</v>
          </cell>
          <cell r="H54">
            <v>291017.18</v>
          </cell>
          <cell r="I54">
            <v>87422</v>
          </cell>
          <cell r="J54">
            <v>3.3288780856077418</v>
          </cell>
          <cell r="K54">
            <v>3.3374826425395479</v>
          </cell>
          <cell r="L54">
            <v>3.6712309067935029</v>
          </cell>
          <cell r="M54">
            <v>0</v>
          </cell>
          <cell r="N54">
            <v>0</v>
          </cell>
          <cell r="O54">
            <v>-8.6045569318060622E-3</v>
          </cell>
          <cell r="P54">
            <v>-2.5781578073642676E-3</v>
          </cell>
          <cell r="Q54"/>
          <cell r="R54"/>
          <cell r="S54">
            <v>1</v>
          </cell>
          <cell r="T54"/>
          <cell r="U54"/>
          <cell r="V54">
            <v>1</v>
          </cell>
        </row>
        <row r="55">
          <cell r="C55" t="str">
            <v>LAB8214</v>
          </cell>
          <cell r="D55">
            <v>8214</v>
          </cell>
          <cell r="E55" t="str">
            <v>CENTRO GUARRACINO SAS DI  MADEO A  C - 008214</v>
          </cell>
          <cell r="F55" t="str">
            <v>011</v>
          </cell>
          <cell r="G55" t="str">
            <v>A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/>
          <cell r="R55"/>
          <cell r="S55"/>
          <cell r="T55">
            <v>0</v>
          </cell>
          <cell r="U55"/>
          <cell r="V55">
            <v>0</v>
          </cell>
        </row>
        <row r="56">
          <cell r="C56" t="str">
            <v>LAB8215</v>
          </cell>
          <cell r="D56">
            <v>8215</v>
          </cell>
          <cell r="E56" t="str">
            <v>CENTRO DIAGNOSTICO  "CHECK-UP " S.R.L - 008215</v>
          </cell>
          <cell r="F56" t="str">
            <v>011</v>
          </cell>
          <cell r="G56" t="str">
            <v>A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/>
          <cell r="R56"/>
          <cell r="S56"/>
          <cell r="T56">
            <v>0</v>
          </cell>
          <cell r="U56"/>
          <cell r="V56">
            <v>0</v>
          </cell>
        </row>
        <row r="57">
          <cell r="C57" t="str">
            <v>LAB8313</v>
          </cell>
          <cell r="D57">
            <v>8313</v>
          </cell>
          <cell r="E57" t="str">
            <v>LABORATORIO ANALISI CLINICHE DOTT. R. MARINO S.N.C - 008313</v>
          </cell>
          <cell r="F57" t="str">
            <v>011</v>
          </cell>
          <cell r="G57" t="str">
            <v>A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/>
          <cell r="R57"/>
          <cell r="S57"/>
          <cell r="T57">
            <v>0</v>
          </cell>
          <cell r="U57"/>
          <cell r="V57">
            <v>0</v>
          </cell>
        </row>
        <row r="58">
          <cell r="C58" t="str">
            <v>LAB8437</v>
          </cell>
          <cell r="D58">
            <v>8437</v>
          </cell>
          <cell r="E58" t="str">
            <v>LAB. ANAL. CLINICO CHIMICHE S.CIRO DI V. CARBONE S.A.S - 008437</v>
          </cell>
          <cell r="F58" t="str">
            <v>011</v>
          </cell>
          <cell r="G58" t="str">
            <v>A</v>
          </cell>
          <cell r="H58">
            <v>216417.68000000002</v>
          </cell>
          <cell r="I58">
            <v>64484</v>
          </cell>
          <cell r="J58">
            <v>3.356145400409404</v>
          </cell>
          <cell r="K58">
            <v>3.3374826425395479</v>
          </cell>
          <cell r="L58">
            <v>3.6712309067935029</v>
          </cell>
          <cell r="M58">
            <v>0</v>
          </cell>
          <cell r="N58">
            <v>0</v>
          </cell>
          <cell r="O58">
            <v>1.8662757869856161E-2</v>
          </cell>
          <cell r="P58">
            <v>5.5918666458308073E-3</v>
          </cell>
          <cell r="Q58"/>
          <cell r="R58"/>
          <cell r="S58"/>
          <cell r="T58">
            <v>0</v>
          </cell>
          <cell r="U58"/>
          <cell r="V58">
            <v>0</v>
          </cell>
        </row>
        <row r="59">
          <cell r="C59" t="str">
            <v>LAB8524</v>
          </cell>
          <cell r="D59">
            <v>8524</v>
          </cell>
          <cell r="E59" t="str">
            <v>RICERCHE DIAGNOSTICHE DI CIARAVOLO BRUNO &amp; C. S.A.S. - 008524</v>
          </cell>
          <cell r="F59" t="str">
            <v>011</v>
          </cell>
          <cell r="G59" t="str">
            <v>A</v>
          </cell>
          <cell r="H59">
            <v>95683.34</v>
          </cell>
          <cell r="I59">
            <v>27722</v>
          </cell>
          <cell r="J59">
            <v>3.4515309140754633</v>
          </cell>
          <cell r="K59">
            <v>3.3374826425395479</v>
          </cell>
          <cell r="L59">
            <v>3.6712309067935029</v>
          </cell>
          <cell r="M59">
            <v>0</v>
          </cell>
          <cell r="N59">
            <v>0</v>
          </cell>
          <cell r="O59">
            <v>0.11404827153591546</v>
          </cell>
          <cell r="P59">
            <v>3.417194447163751E-2</v>
          </cell>
          <cell r="Q59"/>
          <cell r="R59"/>
          <cell r="S59"/>
          <cell r="T59">
            <v>0</v>
          </cell>
          <cell r="U59"/>
          <cell r="V59">
            <v>0</v>
          </cell>
        </row>
        <row r="60">
          <cell r="C60" t="str">
            <v>LAB8614</v>
          </cell>
          <cell r="D60">
            <v>8614</v>
          </cell>
          <cell r="E60" t="str">
            <v>LABORATORIO DI ANALISI  RAFFAELE LUIGI MATRONE EX TUCCI  MATRONE SAS - 008614</v>
          </cell>
          <cell r="F60" t="str">
            <v>011</v>
          </cell>
          <cell r="G60" t="str">
            <v>A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/>
          <cell r="R60"/>
          <cell r="S60"/>
          <cell r="T60">
            <v>0</v>
          </cell>
          <cell r="U60"/>
          <cell r="V60">
            <v>0</v>
          </cell>
        </row>
        <row r="61">
          <cell r="C61" t="str">
            <v>LAB8714</v>
          </cell>
          <cell r="D61">
            <v>8714</v>
          </cell>
          <cell r="E61" t="str">
            <v>BIOLABOR SAS DI ROSSI LUCIA &amp;  C . - 008714</v>
          </cell>
          <cell r="F61" t="str">
            <v>011</v>
          </cell>
          <cell r="G61" t="str">
            <v>A</v>
          </cell>
          <cell r="H61">
            <v>126447.81999999999</v>
          </cell>
          <cell r="I61">
            <v>38398</v>
          </cell>
          <cell r="J61">
            <v>3.2930834939319755</v>
          </cell>
          <cell r="K61">
            <v>3.3374826425395479</v>
          </cell>
          <cell r="L61">
            <v>3.6712309067935029</v>
          </cell>
          <cell r="M61">
            <v>0</v>
          </cell>
          <cell r="N61">
            <v>0</v>
          </cell>
          <cell r="O61">
            <v>-4.4399148607572325E-2</v>
          </cell>
          <cell r="P61">
            <v>-1.330318487403076E-2</v>
          </cell>
          <cell r="Q61"/>
          <cell r="R61"/>
          <cell r="S61">
            <v>1</v>
          </cell>
          <cell r="T61"/>
          <cell r="U61"/>
          <cell r="V61">
            <v>1</v>
          </cell>
        </row>
        <row r="62">
          <cell r="C62" t="str">
            <v>LAB8716</v>
          </cell>
          <cell r="D62">
            <v>8716</v>
          </cell>
          <cell r="E62" t="str">
            <v>ZENITH LAB S.R.L EX ZENITH LAB DI LIONELLI  C SNC. - 008716</v>
          </cell>
          <cell r="F62" t="str">
            <v>011</v>
          </cell>
          <cell r="G62" t="str">
            <v>A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/>
          <cell r="R62"/>
          <cell r="S62"/>
          <cell r="T62">
            <v>0</v>
          </cell>
          <cell r="U62"/>
          <cell r="V62">
            <v>0</v>
          </cell>
        </row>
        <row r="63">
          <cell r="C63" t="str">
            <v>LAB8810</v>
          </cell>
          <cell r="D63">
            <v>8810</v>
          </cell>
          <cell r="E63" t="str">
            <v>CE.DI.M.- DI DE GREGORIO GIUSEPPINA &amp; C. S.A.S (EX S.N.C) - 008810</v>
          </cell>
          <cell r="F63" t="str">
            <v>011</v>
          </cell>
          <cell r="G63" t="str">
            <v>A</v>
          </cell>
          <cell r="H63">
            <v>336770.65</v>
          </cell>
          <cell r="I63">
            <v>96705</v>
          </cell>
          <cell r="J63">
            <v>3.4824533374696243</v>
          </cell>
          <cell r="K63">
            <v>3.3374826425395479</v>
          </cell>
          <cell r="L63">
            <v>3.6712309067935029</v>
          </cell>
          <cell r="M63">
            <v>0</v>
          </cell>
          <cell r="N63">
            <v>0</v>
          </cell>
          <cell r="O63">
            <v>0.14497069493007642</v>
          </cell>
          <cell r="P63">
            <v>4.3437138243741014E-2</v>
          </cell>
          <cell r="Q63"/>
          <cell r="R63"/>
          <cell r="S63"/>
          <cell r="T63">
            <v>0</v>
          </cell>
          <cell r="U63"/>
          <cell r="V63">
            <v>0</v>
          </cell>
        </row>
        <row r="64">
          <cell r="C64" t="str">
            <v>LAB8812</v>
          </cell>
          <cell r="D64">
            <v>8812</v>
          </cell>
          <cell r="E64" t="str">
            <v>LABORATORIO ANALISI DOTT. ACAMPORA CARMINE - 008812</v>
          </cell>
          <cell r="F64" t="str">
            <v>011</v>
          </cell>
          <cell r="G64" t="str">
            <v>A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/>
          <cell r="R64"/>
          <cell r="S64"/>
          <cell r="T64">
            <v>0</v>
          </cell>
          <cell r="U64"/>
          <cell r="V64">
            <v>0</v>
          </cell>
        </row>
        <row r="65">
          <cell r="C65" t="str">
            <v>LAB8813</v>
          </cell>
          <cell r="D65">
            <v>8813</v>
          </cell>
          <cell r="E65" t="str">
            <v>LABORATORI DI RICERCHE CLINICHE DOTT. A.BIFULCO S.R.L. - 008813</v>
          </cell>
          <cell r="F65" t="str">
            <v>011</v>
          </cell>
          <cell r="G65" t="str">
            <v>A</v>
          </cell>
          <cell r="H65">
            <v>179523.71</v>
          </cell>
          <cell r="I65">
            <v>51660</v>
          </cell>
          <cell r="J65">
            <v>3.4751008517228028</v>
          </cell>
          <cell r="K65">
            <v>3.3374826425395479</v>
          </cell>
          <cell r="L65">
            <v>3.6712309067935029</v>
          </cell>
          <cell r="M65">
            <v>0</v>
          </cell>
          <cell r="N65">
            <v>0</v>
          </cell>
          <cell r="O65">
            <v>0.13761820918325496</v>
          </cell>
          <cell r="P65">
            <v>4.1234134802432681E-2</v>
          </cell>
          <cell r="Q65"/>
          <cell r="R65"/>
          <cell r="S65"/>
          <cell r="T65">
            <v>0</v>
          </cell>
          <cell r="U65"/>
          <cell r="V65">
            <v>0</v>
          </cell>
        </row>
        <row r="66">
          <cell r="C66" t="str">
            <v>LAB9011</v>
          </cell>
          <cell r="D66">
            <v>9011</v>
          </cell>
          <cell r="E66" t="str">
            <v>ANALISI CLINICHE-CHIMICHE DI DI RUOCCO  SAS - 009011</v>
          </cell>
          <cell r="F66" t="str">
            <v>011</v>
          </cell>
          <cell r="G66" t="str">
            <v>A</v>
          </cell>
          <cell r="H66">
            <v>54655.06</v>
          </cell>
          <cell r="I66">
            <v>16065</v>
          </cell>
          <cell r="J66">
            <v>3.4021201369436662</v>
          </cell>
          <cell r="K66">
            <v>3.3374826425395479</v>
          </cell>
          <cell r="L66">
            <v>3.6712309067935029</v>
          </cell>
          <cell r="M66">
            <v>0</v>
          </cell>
          <cell r="N66">
            <v>0</v>
          </cell>
          <cell r="O66">
            <v>6.4637494404118367E-2</v>
          </cell>
          <cell r="P66">
            <v>1.9367140245240222E-2</v>
          </cell>
          <cell r="Q66"/>
          <cell r="R66"/>
          <cell r="S66"/>
          <cell r="T66">
            <v>0</v>
          </cell>
          <cell r="U66"/>
          <cell r="V66">
            <v>0</v>
          </cell>
        </row>
        <row r="67">
          <cell r="C67" t="str">
            <v>LAB9017</v>
          </cell>
          <cell r="D67">
            <v>9017</v>
          </cell>
          <cell r="E67" t="str">
            <v>CIOPAR DI DRAGO MARIA RAFFAELA S.A.S - 009017</v>
          </cell>
          <cell r="F67" t="str">
            <v>011</v>
          </cell>
          <cell r="G67" t="str">
            <v>A</v>
          </cell>
          <cell r="H67">
            <v>90544.9</v>
          </cell>
          <cell r="I67">
            <v>27384</v>
          </cell>
          <cell r="J67">
            <v>3.3064891907683318</v>
          </cell>
          <cell r="K67">
            <v>3.3374826425395479</v>
          </cell>
          <cell r="L67">
            <v>3.6712309067935029</v>
          </cell>
          <cell r="M67">
            <v>0</v>
          </cell>
          <cell r="N67">
            <v>0</v>
          </cell>
          <cell r="O67">
            <v>-3.0993451771216041E-2</v>
          </cell>
          <cell r="P67">
            <v>-9.2864757935138178E-3</v>
          </cell>
          <cell r="Q67"/>
          <cell r="R67"/>
          <cell r="S67">
            <v>1</v>
          </cell>
          <cell r="T67"/>
          <cell r="U67"/>
          <cell r="V67">
            <v>1</v>
          </cell>
        </row>
        <row r="68">
          <cell r="C68" t="str">
            <v>LAB150102</v>
          </cell>
          <cell r="D68">
            <v>150102</v>
          </cell>
          <cell r="E68" t="str">
            <v>C.D.C.S.MARIA LA BRUNA SPA VILLA DELLE QUERCE - 150102 - 150102</v>
          </cell>
          <cell r="F68" t="str">
            <v>011</v>
          </cell>
          <cell r="G68" t="str">
            <v>A</v>
          </cell>
          <cell r="H68">
            <v>383.8</v>
          </cell>
          <cell r="I68">
            <v>141</v>
          </cell>
          <cell r="J68">
            <v>2.7219858156028369</v>
          </cell>
          <cell r="K68">
            <v>3.3374826425395479</v>
          </cell>
          <cell r="L68">
            <v>3.6712309067935029</v>
          </cell>
          <cell r="M68">
            <v>0</v>
          </cell>
          <cell r="N68">
            <v>0</v>
          </cell>
          <cell r="O68">
            <v>-0.61549682693671093</v>
          </cell>
          <cell r="P68">
            <v>-0.18441948404213088</v>
          </cell>
          <cell r="Q68">
            <v>3</v>
          </cell>
          <cell r="R68"/>
          <cell r="S68"/>
          <cell r="T68"/>
          <cell r="U68"/>
          <cell r="V68">
            <v>3</v>
          </cell>
        </row>
        <row r="69">
          <cell r="C69" t="str">
            <v>LAB731100</v>
          </cell>
          <cell r="D69">
            <v>731100</v>
          </cell>
          <cell r="E69" t="str">
            <v>CENTRO DIAGNOSTICO L.A.C. DI E. A.TORTORA S.A.S. - 731100</v>
          </cell>
          <cell r="F69" t="str">
            <v>011</v>
          </cell>
          <cell r="G69" t="str">
            <v>A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/>
          <cell r="R69"/>
          <cell r="S69"/>
          <cell r="T69">
            <v>0</v>
          </cell>
          <cell r="U69"/>
          <cell r="V69">
            <v>0</v>
          </cell>
        </row>
        <row r="70">
          <cell r="C70" t="str">
            <v>LAB731200</v>
          </cell>
          <cell r="D70">
            <v>731200</v>
          </cell>
          <cell r="E70" t="str">
            <v>CENTRO ANALISI DOTT. AMBROSINO S.N.C. - 731200</v>
          </cell>
          <cell r="F70" t="str">
            <v>011</v>
          </cell>
          <cell r="G70" t="str">
            <v>A</v>
          </cell>
          <cell r="H70">
            <v>216467.85000000003</v>
          </cell>
          <cell r="I70">
            <v>65400</v>
          </cell>
          <cell r="J70">
            <v>3.3099059633027528</v>
          </cell>
          <cell r="K70">
            <v>3.3374826425395479</v>
          </cell>
          <cell r="L70">
            <v>3.6712309067935029</v>
          </cell>
          <cell r="M70">
            <v>0</v>
          </cell>
          <cell r="N70">
            <v>0</v>
          </cell>
          <cell r="O70">
            <v>-2.7576679236795076E-2</v>
          </cell>
          <cell r="P70">
            <v>-8.2627183989821464E-3</v>
          </cell>
          <cell r="Q70"/>
          <cell r="R70"/>
          <cell r="S70">
            <v>1</v>
          </cell>
          <cell r="T70"/>
          <cell r="U70"/>
          <cell r="V70">
            <v>1</v>
          </cell>
        </row>
        <row r="71">
          <cell r="C71" t="str">
            <v>LAB750300</v>
          </cell>
          <cell r="D71">
            <v>750300</v>
          </cell>
          <cell r="E71" t="str">
            <v>ASTRA S.A.S - 750300</v>
          </cell>
          <cell r="F71" t="str">
            <v>011</v>
          </cell>
          <cell r="G71" t="str">
            <v>A</v>
          </cell>
          <cell r="H71">
            <v>258847.42</v>
          </cell>
          <cell r="I71">
            <v>75953</v>
          </cell>
          <cell r="J71">
            <v>3.4079946809210959</v>
          </cell>
          <cell r="K71">
            <v>3.3374826425395479</v>
          </cell>
          <cell r="L71">
            <v>3.6712309067935029</v>
          </cell>
          <cell r="M71">
            <v>0</v>
          </cell>
          <cell r="N71">
            <v>0</v>
          </cell>
          <cell r="O71">
            <v>7.051203838154807E-2</v>
          </cell>
          <cell r="P71">
            <v>2.112731238892504E-2</v>
          </cell>
          <cell r="Q71"/>
          <cell r="R71"/>
          <cell r="S71"/>
          <cell r="T71">
            <v>0</v>
          </cell>
          <cell r="U71"/>
          <cell r="V71">
            <v>0</v>
          </cell>
        </row>
        <row r="72">
          <cell r="C72" t="str">
            <v>LAB750500</v>
          </cell>
          <cell r="D72">
            <v>750500</v>
          </cell>
          <cell r="E72" t="str">
            <v>LABORATORIO DI ANALISI L.R.M. - 750500</v>
          </cell>
          <cell r="F72" t="str">
            <v>011</v>
          </cell>
          <cell r="G72" t="str">
            <v>A</v>
          </cell>
          <cell r="H72">
            <v>442858.18000000011</v>
          </cell>
          <cell r="I72">
            <v>132317</v>
          </cell>
          <cell r="J72">
            <v>3.3469484646719629</v>
          </cell>
          <cell r="K72">
            <v>3.3374826425395479</v>
          </cell>
          <cell r="L72">
            <v>3.6712309067935029</v>
          </cell>
          <cell r="M72">
            <v>0</v>
          </cell>
          <cell r="N72">
            <v>0</v>
          </cell>
          <cell r="O72">
            <v>9.4658221324150915E-3</v>
          </cell>
          <cell r="P72">
            <v>2.8362161384043586E-3</v>
          </cell>
          <cell r="Q72"/>
          <cell r="R72"/>
          <cell r="S72"/>
          <cell r="T72">
            <v>0</v>
          </cell>
          <cell r="U72"/>
          <cell r="V72">
            <v>0</v>
          </cell>
        </row>
        <row r="73">
          <cell r="C73" t="str">
            <v>LAB76020A</v>
          </cell>
          <cell r="D73" t="str">
            <v>76020A</v>
          </cell>
          <cell r="E73" t="str">
            <v>C.E.M. S.P.A. - 76020A</v>
          </cell>
          <cell r="F73" t="str">
            <v>011</v>
          </cell>
          <cell r="G73" t="str">
            <v>A</v>
          </cell>
          <cell r="H73">
            <v>16647.68</v>
          </cell>
          <cell r="I73">
            <v>4697</v>
          </cell>
          <cell r="J73">
            <v>3.5443219076005961</v>
          </cell>
          <cell r="K73">
            <v>3.3374826425395479</v>
          </cell>
          <cell r="L73">
            <v>3.6712309067935029</v>
          </cell>
          <cell r="M73">
            <v>0</v>
          </cell>
          <cell r="N73">
            <v>0</v>
          </cell>
          <cell r="O73">
            <v>0.20683926506104822</v>
          </cell>
          <cell r="P73">
            <v>6.197463394256357E-2</v>
          </cell>
          <cell r="Q73"/>
          <cell r="R73"/>
          <cell r="S73"/>
          <cell r="T73">
            <v>0</v>
          </cell>
          <cell r="U73"/>
          <cell r="V73">
            <v>0</v>
          </cell>
        </row>
        <row r="74">
          <cell r="C74" t="str">
            <v>LAB780400</v>
          </cell>
          <cell r="D74">
            <v>780400</v>
          </cell>
          <cell r="E74" t="str">
            <v>LABORATORIO D.SSA REGA GIUSEPPINA - 780400</v>
          </cell>
          <cell r="F74" t="str">
            <v>011</v>
          </cell>
          <cell r="G74" t="str">
            <v>A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/>
          <cell r="R74"/>
          <cell r="S74"/>
          <cell r="T74">
            <v>0</v>
          </cell>
          <cell r="U74"/>
          <cell r="V74">
            <v>0</v>
          </cell>
        </row>
        <row r="75">
          <cell r="C75" t="str">
            <v>LAB790100</v>
          </cell>
          <cell r="D75">
            <v>790100</v>
          </cell>
          <cell r="E75" t="str">
            <v>BIOCENTRO SAS DI GRAZIANO EMILIA E C. - 790100</v>
          </cell>
          <cell r="F75" t="str">
            <v>011</v>
          </cell>
          <cell r="G75" t="str">
            <v>A</v>
          </cell>
          <cell r="H75">
            <v>61487.640000000007</v>
          </cell>
          <cell r="I75">
            <v>19681</v>
          </cell>
          <cell r="J75">
            <v>3.1242132005487528</v>
          </cell>
          <cell r="K75">
            <v>3.3374826425395479</v>
          </cell>
          <cell r="L75">
            <v>3.6712309067935029</v>
          </cell>
          <cell r="M75">
            <v>0</v>
          </cell>
          <cell r="N75">
            <v>0</v>
          </cell>
          <cell r="O75">
            <v>-0.21326944199079501</v>
          </cell>
          <cell r="P75">
            <v>-6.3901288735546694E-2</v>
          </cell>
          <cell r="Q75"/>
          <cell r="R75">
            <v>2</v>
          </cell>
          <cell r="S75"/>
          <cell r="T75"/>
          <cell r="U75"/>
          <cell r="V75">
            <v>2</v>
          </cell>
        </row>
        <row r="76">
          <cell r="C76" t="str">
            <v>LAB790400</v>
          </cell>
          <cell r="D76">
            <v>790400</v>
          </cell>
          <cell r="E76" t="str">
            <v>BIO-DIAGNOSTICA POGGIOMARINO SNC - 790400</v>
          </cell>
          <cell r="F76" t="str">
            <v>011</v>
          </cell>
          <cell r="G76" t="str">
            <v>A</v>
          </cell>
          <cell r="H76">
            <v>191982.42</v>
          </cell>
          <cell r="I76">
            <v>58495</v>
          </cell>
          <cell r="J76">
            <v>3.2820312847251905</v>
          </cell>
          <cell r="K76">
            <v>3.3374826425395479</v>
          </cell>
          <cell r="L76">
            <v>3.6712309067935029</v>
          </cell>
          <cell r="M76">
            <v>0</v>
          </cell>
          <cell r="N76">
            <v>0</v>
          </cell>
          <cell r="O76">
            <v>-5.5451357814357394E-2</v>
          </cell>
          <cell r="P76">
            <v>-1.6614725454321317E-2</v>
          </cell>
          <cell r="Q76"/>
          <cell r="R76"/>
          <cell r="S76">
            <v>1</v>
          </cell>
          <cell r="T76"/>
          <cell r="U76"/>
          <cell r="V76">
            <v>1</v>
          </cell>
        </row>
        <row r="77">
          <cell r="C77" t="str">
            <v>LABAGG501</v>
          </cell>
          <cell r="D77" t="str">
            <v>AGG501</v>
          </cell>
          <cell r="E77" t="str">
            <v>BE4LAB S.C.A.R.L. - AGG501</v>
          </cell>
          <cell r="F77" t="str">
            <v>011</v>
          </cell>
          <cell r="G77" t="str">
            <v>A</v>
          </cell>
          <cell r="H77">
            <v>608847.34000000008</v>
          </cell>
          <cell r="I77">
            <v>183965</v>
          </cell>
          <cell r="J77">
            <v>3.3095824749272964</v>
          </cell>
          <cell r="K77">
            <v>3.3374826425395479</v>
          </cell>
          <cell r="L77">
            <v>3.6712309067935029</v>
          </cell>
          <cell r="M77">
            <v>0</v>
          </cell>
          <cell r="N77">
            <v>0</v>
          </cell>
          <cell r="O77">
            <v>-2.7900167612251447E-2</v>
          </cell>
          <cell r="P77">
            <v>-8.3596442590100576E-3</v>
          </cell>
          <cell r="Q77"/>
          <cell r="R77"/>
          <cell r="S77">
            <v>1</v>
          </cell>
          <cell r="T77"/>
          <cell r="U77"/>
          <cell r="V77">
            <v>1</v>
          </cell>
        </row>
        <row r="78">
          <cell r="C78" t="str">
            <v>LABAGG502</v>
          </cell>
          <cell r="D78" t="str">
            <v>AGG502</v>
          </cell>
          <cell r="E78" t="str">
            <v>RETE - CENTRO DIAGNOSTICO L.S. - AGG502</v>
          </cell>
          <cell r="F78" t="str">
            <v>011</v>
          </cell>
          <cell r="G78" t="str">
            <v>A</v>
          </cell>
          <cell r="H78">
            <v>916219.0399999998</v>
          </cell>
          <cell r="I78">
            <v>267395</v>
          </cell>
          <cell r="J78">
            <v>3.4264628732773605</v>
          </cell>
          <cell r="K78">
            <v>3.3374826425395479</v>
          </cell>
          <cell r="L78">
            <v>3.6712309067935029</v>
          </cell>
          <cell r="M78">
            <v>0</v>
          </cell>
          <cell r="N78">
            <v>0</v>
          </cell>
          <cell r="O78">
            <v>8.8980230737812693E-2</v>
          </cell>
          <cell r="P78">
            <v>2.6660881948469432E-2</v>
          </cell>
          <cell r="Q78"/>
          <cell r="R78"/>
          <cell r="S78"/>
          <cell r="T78">
            <v>0</v>
          </cell>
          <cell r="U78"/>
          <cell r="V78">
            <v>0</v>
          </cell>
        </row>
        <row r="79">
          <cell r="C79" t="str">
            <v>LABAGG503</v>
          </cell>
          <cell r="D79" t="str">
            <v>AGG503</v>
          </cell>
          <cell r="E79" t="str">
            <v>ILAB S.C.AR.L. - AGG503</v>
          </cell>
          <cell r="F79" t="str">
            <v>011</v>
          </cell>
          <cell r="G79" t="str">
            <v>A</v>
          </cell>
          <cell r="H79">
            <v>923794.21999999904</v>
          </cell>
          <cell r="I79">
            <v>290166</v>
          </cell>
          <cell r="J79">
            <v>3.1836749309016183</v>
          </cell>
          <cell r="K79">
            <v>3.3374826425395479</v>
          </cell>
          <cell r="L79">
            <v>3.6712309067935029</v>
          </cell>
          <cell r="M79">
            <v>0</v>
          </cell>
          <cell r="N79">
            <v>0</v>
          </cell>
          <cell r="O79">
            <v>-0.1538077116379295</v>
          </cell>
          <cell r="P79">
            <v>-4.6084947282570607E-2</v>
          </cell>
          <cell r="Q79"/>
          <cell r="R79"/>
          <cell r="S79">
            <v>1</v>
          </cell>
          <cell r="T79"/>
          <cell r="U79"/>
          <cell r="V79">
            <v>1</v>
          </cell>
        </row>
        <row r="80">
          <cell r="C80" t="str">
            <v>LABAGG504</v>
          </cell>
          <cell r="D80" t="str">
            <v>AGG504</v>
          </cell>
          <cell r="E80" t="str">
            <v>FUTURLAB - AGG504</v>
          </cell>
          <cell r="F80" t="str">
            <v>011</v>
          </cell>
          <cell r="G80" t="str">
            <v>A</v>
          </cell>
          <cell r="H80">
            <v>389313.91000000003</v>
          </cell>
          <cell r="I80">
            <v>119646</v>
          </cell>
          <cell r="J80">
            <v>3.2538815338582152</v>
          </cell>
          <cell r="K80">
            <v>3.3374826425395479</v>
          </cell>
          <cell r="L80">
            <v>3.6712309067935029</v>
          </cell>
          <cell r="M80">
            <v>0</v>
          </cell>
          <cell r="N80">
            <v>0</v>
          </cell>
          <cell r="O80">
            <v>-8.3601108681332637E-2</v>
          </cell>
          <cell r="P80">
            <v>-2.5049151601795033E-2</v>
          </cell>
          <cell r="Q80"/>
          <cell r="R80"/>
          <cell r="S80">
            <v>1</v>
          </cell>
          <cell r="T80"/>
          <cell r="U80"/>
          <cell r="V80">
            <v>1</v>
          </cell>
        </row>
        <row r="81">
          <cell r="C81" t="str">
            <v>LABAGG506</v>
          </cell>
          <cell r="D81" t="str">
            <v>AGG506</v>
          </cell>
          <cell r="E81" t="str">
            <v>RETE MLF ANALISI  S.C.AR.L. - AGG506</v>
          </cell>
          <cell r="F81" t="str">
            <v>011</v>
          </cell>
          <cell r="G81" t="str">
            <v>A</v>
          </cell>
          <cell r="H81">
            <v>437195.22000000003</v>
          </cell>
          <cell r="I81">
            <v>132428</v>
          </cell>
          <cell r="J81">
            <v>3.3013805237563054</v>
          </cell>
          <cell r="K81">
            <v>3.3374826425395479</v>
          </cell>
          <cell r="L81">
            <v>3.6712309067935029</v>
          </cell>
          <cell r="M81">
            <v>0</v>
          </cell>
          <cell r="N81">
            <v>0</v>
          </cell>
          <cell r="O81">
            <v>-3.6102118783242432E-2</v>
          </cell>
          <cell r="P81">
            <v>-1.0817170499431185E-2</v>
          </cell>
          <cell r="Q81"/>
          <cell r="R81"/>
          <cell r="S81">
            <v>1</v>
          </cell>
          <cell r="T81"/>
          <cell r="U81"/>
          <cell r="V81">
            <v>1</v>
          </cell>
        </row>
        <row r="82">
          <cell r="C82" t="str">
            <v>LABAGG508</v>
          </cell>
          <cell r="D82" t="str">
            <v>AGG508</v>
          </cell>
          <cell r="E82" t="str">
            <v>RETE DIAGNOSTICA BIOMEDICA GROUP S.C.A.R.L. - AGG508</v>
          </cell>
          <cell r="F82" t="str">
            <v>011</v>
          </cell>
          <cell r="G82" t="str">
            <v>A</v>
          </cell>
          <cell r="H82">
            <v>851740.89999999991</v>
          </cell>
          <cell r="I82">
            <v>256705</v>
          </cell>
          <cell r="J82">
            <v>3.3179754971660071</v>
          </cell>
          <cell r="K82">
            <v>3.3374826425395479</v>
          </cell>
          <cell r="L82">
            <v>3.6712309067935029</v>
          </cell>
          <cell r="M82">
            <v>0</v>
          </cell>
          <cell r="N82">
            <v>0</v>
          </cell>
          <cell r="O82">
            <v>-1.9507145373540702E-2</v>
          </cell>
          <cell r="P82">
            <v>-5.8448679627281534E-3</v>
          </cell>
          <cell r="Q82"/>
          <cell r="R82"/>
          <cell r="S82">
            <v>1</v>
          </cell>
          <cell r="T82"/>
          <cell r="U82"/>
          <cell r="V82">
            <v>1</v>
          </cell>
        </row>
        <row r="83">
          <cell r="C83" t="str">
            <v>LABAGG510</v>
          </cell>
          <cell r="D83" t="str">
            <v>AGG510</v>
          </cell>
          <cell r="E83" t="str">
            <v>RETE BADINI MEDICAL CENTER SCRL - AGG510</v>
          </cell>
          <cell r="F83" t="str">
            <v>011</v>
          </cell>
          <cell r="G83" t="str">
            <v>A</v>
          </cell>
          <cell r="H83">
            <v>268546.5</v>
          </cell>
          <cell r="I83">
            <v>86197</v>
          </cell>
          <cell r="J83">
            <v>3.1154970590623803</v>
          </cell>
          <cell r="K83">
            <v>3.3374826425395479</v>
          </cell>
          <cell r="L83">
            <v>3.6712309067935029</v>
          </cell>
          <cell r="M83">
            <v>0</v>
          </cell>
          <cell r="N83">
            <v>0</v>
          </cell>
          <cell r="O83">
            <v>-0.22198558347716757</v>
          </cell>
          <cell r="P83">
            <v>-6.6512880291193038E-2</v>
          </cell>
          <cell r="Q83"/>
          <cell r="R83">
            <v>2</v>
          </cell>
          <cell r="S83"/>
          <cell r="T83"/>
          <cell r="U83"/>
          <cell r="V83">
            <v>2</v>
          </cell>
        </row>
        <row r="84">
          <cell r="C84" t="str">
            <v>LABAGG512</v>
          </cell>
          <cell r="D84" t="str">
            <v>AGG512</v>
          </cell>
          <cell r="E84" t="str">
            <v>RETE ASCLEPIO - LABORATORIO ANALISI SANNINO S.R.L.S - AGG512</v>
          </cell>
          <cell r="F84" t="str">
            <v>011</v>
          </cell>
          <cell r="G84" t="str">
            <v>A</v>
          </cell>
          <cell r="H84">
            <v>398946.67000000004</v>
          </cell>
          <cell r="I84">
            <v>120207</v>
          </cell>
          <cell r="J84">
            <v>3.3188306005473893</v>
          </cell>
          <cell r="K84">
            <v>3.3374826425395479</v>
          </cell>
          <cell r="L84">
            <v>3.6712309067935029</v>
          </cell>
          <cell r="M84">
            <v>0</v>
          </cell>
          <cell r="N84">
            <v>0</v>
          </cell>
          <cell r="O84">
            <v>-1.865204199215853E-2</v>
          </cell>
          <cell r="P84">
            <v>-5.5886558792605052E-3</v>
          </cell>
          <cell r="Q84"/>
          <cell r="R84"/>
          <cell r="S84">
            <v>1</v>
          </cell>
          <cell r="T84"/>
          <cell r="U84"/>
          <cell r="V84">
            <v>1</v>
          </cell>
        </row>
        <row r="85">
          <cell r="C85" t="str">
            <v>LABAGG514</v>
          </cell>
          <cell r="D85" t="str">
            <v>AGG514</v>
          </cell>
          <cell r="E85" t="str">
            <v>RETE LABORATORI DELLA GALA - AGG514</v>
          </cell>
          <cell r="F85" t="str">
            <v>011</v>
          </cell>
          <cell r="G85" t="str">
            <v>A</v>
          </cell>
          <cell r="H85">
            <v>796807.61</v>
          </cell>
          <cell r="I85">
            <v>229640</v>
          </cell>
          <cell r="J85">
            <v>3.4698119230099285</v>
          </cell>
          <cell r="K85">
            <v>3.3374826425395479</v>
          </cell>
          <cell r="L85">
            <v>3.6712309067935029</v>
          </cell>
          <cell r="M85">
            <v>0</v>
          </cell>
          <cell r="N85">
            <v>0</v>
          </cell>
          <cell r="O85">
            <v>0.13232928047038062</v>
          </cell>
          <cell r="P85">
            <v>3.9649428819108101E-2</v>
          </cell>
          <cell r="Q85"/>
          <cell r="R85"/>
          <cell r="S85"/>
          <cell r="T85">
            <v>0</v>
          </cell>
          <cell r="U85"/>
          <cell r="V85">
            <v>0</v>
          </cell>
        </row>
        <row r="86">
          <cell r="C86" t="str">
            <v>LABAGG517</v>
          </cell>
          <cell r="D86" t="str">
            <v>AGG517</v>
          </cell>
          <cell r="E86" t="str">
            <v>RETE NOVA BIOMEDICA - AGG517</v>
          </cell>
          <cell r="F86" t="str">
            <v>011</v>
          </cell>
          <cell r="G86" t="str">
            <v>A</v>
          </cell>
          <cell r="H86">
            <v>136545.71</v>
          </cell>
          <cell r="I86">
            <v>40518</v>
          </cell>
          <cell r="J86">
            <v>3.3700012340194481</v>
          </cell>
          <cell r="K86">
            <v>3.3374826425395479</v>
          </cell>
          <cell r="L86">
            <v>3.6712309067935029</v>
          </cell>
          <cell r="M86">
            <v>0</v>
          </cell>
          <cell r="N86">
            <v>0</v>
          </cell>
          <cell r="O86">
            <v>3.2518591479900216E-2</v>
          </cell>
          <cell r="P86">
            <v>9.7434488693419127E-3</v>
          </cell>
          <cell r="Q86"/>
          <cell r="R86"/>
          <cell r="S86"/>
          <cell r="T86">
            <v>0</v>
          </cell>
          <cell r="U86"/>
          <cell r="V86">
            <v>0</v>
          </cell>
        </row>
        <row r="87">
          <cell r="C87" t="str">
            <v>LABAGG518</v>
          </cell>
          <cell r="D87" t="str">
            <v>AGG518</v>
          </cell>
          <cell r="E87" t="str">
            <v>SERVIZI SANITARI VESUVIANI SCARL - AGG518</v>
          </cell>
          <cell r="F87" t="str">
            <v>011</v>
          </cell>
          <cell r="G87" t="str">
            <v>A</v>
          </cell>
          <cell r="H87">
            <v>875437.41</v>
          </cell>
          <cell r="I87">
            <v>255175</v>
          </cell>
          <cell r="J87">
            <v>3.4307334574311747</v>
          </cell>
          <cell r="K87">
            <v>3.3374826425395479</v>
          </cell>
          <cell r="L87">
            <v>3.6712309067935029</v>
          </cell>
          <cell r="M87">
            <v>0</v>
          </cell>
          <cell r="N87">
            <v>0</v>
          </cell>
          <cell r="O87">
            <v>9.3250814891626899E-2</v>
          </cell>
          <cell r="P87">
            <v>2.7940464379665134E-2</v>
          </cell>
          <cell r="Q87"/>
          <cell r="R87"/>
          <cell r="S87"/>
          <cell r="T87">
            <v>0</v>
          </cell>
          <cell r="U87"/>
          <cell r="V87">
            <v>0</v>
          </cell>
        </row>
        <row r="88">
          <cell r="C88" t="str">
            <v>LABAMB526</v>
          </cell>
          <cell r="D88" t="str">
            <v>AMB526</v>
          </cell>
          <cell r="E88" t="str">
            <v>LABORATORIO D.SSA REGA GIUSEPPINA - AMB526</v>
          </cell>
          <cell r="F88" t="str">
            <v>011</v>
          </cell>
          <cell r="G88" t="str">
            <v>A</v>
          </cell>
          <cell r="H88">
            <v>472118.6700000001</v>
          </cell>
          <cell r="I88">
            <v>151469</v>
          </cell>
          <cell r="J88">
            <v>3.116932639682048</v>
          </cell>
          <cell r="K88">
            <v>3.3374826425395479</v>
          </cell>
          <cell r="L88">
            <v>3.6712309067935029</v>
          </cell>
          <cell r="M88">
            <v>0</v>
          </cell>
          <cell r="N88">
            <v>0</v>
          </cell>
          <cell r="O88">
            <v>-0.22055000285749982</v>
          </cell>
          <cell r="P88">
            <v>-6.6082741538898176E-2</v>
          </cell>
          <cell r="Q88"/>
          <cell r="R88">
            <v>2</v>
          </cell>
          <cell r="S88"/>
          <cell r="T88"/>
          <cell r="U88"/>
          <cell r="V88">
            <v>2</v>
          </cell>
        </row>
        <row r="89">
          <cell r="C89" t="str">
            <v>LABAGG519</v>
          </cell>
          <cell r="D89" t="str">
            <v>AGG519</v>
          </cell>
          <cell r="E89" t="str">
            <v xml:space="preserve">SOCIETA' DIAGNOSTICA PENISOLA SORRENTINA </v>
          </cell>
          <cell r="F89" t="str">
            <v>011</v>
          </cell>
          <cell r="G89" t="str">
            <v>A</v>
          </cell>
          <cell r="H89">
            <v>452145.16000000009</v>
          </cell>
          <cell r="I89">
            <v>132781</v>
          </cell>
          <cell r="J89">
            <v>3.4051947191239718</v>
          </cell>
          <cell r="K89">
            <v>3.3374826425395479</v>
          </cell>
          <cell r="L89">
            <v>3.6712309067935029</v>
          </cell>
          <cell r="M89">
            <v>0</v>
          </cell>
          <cell r="N89">
            <v>0</v>
          </cell>
          <cell r="O89">
            <v>6.7712076584423908E-2</v>
          </cell>
          <cell r="P89">
            <v>2.0288368161489712E-2</v>
          </cell>
          <cell r="Q89"/>
          <cell r="R89"/>
          <cell r="S89"/>
          <cell r="T89">
            <v>0</v>
          </cell>
          <cell r="U89"/>
          <cell r="V89">
            <v>0</v>
          </cell>
        </row>
        <row r="90">
          <cell r="C90" t="str">
            <v>LAB8433</v>
          </cell>
          <cell r="D90">
            <v>8433</v>
          </cell>
          <cell r="E90" t="str">
            <v>CENTRO RICERCHE CLINICHE DI DI COSTANZO ANNA &amp; C. SAS - 008433</v>
          </cell>
          <cell r="F90" t="str">
            <v>011</v>
          </cell>
          <cell r="G90" t="str">
            <v>B</v>
          </cell>
          <cell r="H90">
            <v>357666.6799999997</v>
          </cell>
          <cell r="I90">
            <v>114934</v>
          </cell>
          <cell r="J90">
            <v>3.1119310212817766</v>
          </cell>
          <cell r="K90">
            <v>3.298532545225112</v>
          </cell>
          <cell r="L90">
            <v>3.6283857997476234</v>
          </cell>
          <cell r="M90">
            <v>0</v>
          </cell>
          <cell r="N90">
            <v>0</v>
          </cell>
          <cell r="O90">
            <v>-0.1866015239433354</v>
          </cell>
          <cell r="P90">
            <v>-5.6571072555720553E-2</v>
          </cell>
          <cell r="Q90"/>
          <cell r="R90">
            <v>2</v>
          </cell>
          <cell r="S90"/>
          <cell r="T90"/>
          <cell r="U90"/>
          <cell r="V90">
            <v>2</v>
          </cell>
        </row>
        <row r="91">
          <cell r="C91" t="str">
            <v>LAB9012</v>
          </cell>
          <cell r="D91">
            <v>9012</v>
          </cell>
          <cell r="E91" t="str">
            <v>CENTRO DI DIAGNOSTICA STRUM. E DI ANALISI CLIN.- LIGUORI SRL - 009012</v>
          </cell>
          <cell r="F91" t="str">
            <v>011</v>
          </cell>
          <cell r="G91" t="str">
            <v>B</v>
          </cell>
          <cell r="H91">
            <v>287278.78999999998</v>
          </cell>
          <cell r="I91">
            <v>92046</v>
          </cell>
          <cell r="J91">
            <v>3.1210350259652779</v>
          </cell>
          <cell r="K91">
            <v>3.298532545225112</v>
          </cell>
          <cell r="L91">
            <v>3.6283857997476234</v>
          </cell>
          <cell r="M91">
            <v>0</v>
          </cell>
          <cell r="N91">
            <v>0</v>
          </cell>
          <cell r="O91">
            <v>-0.17749751925983404</v>
          </cell>
          <cell r="P91">
            <v>-5.381105592448248E-2</v>
          </cell>
          <cell r="Q91"/>
          <cell r="R91">
            <v>2</v>
          </cell>
          <cell r="S91"/>
          <cell r="T91"/>
          <cell r="U91"/>
          <cell r="V91">
            <v>2</v>
          </cell>
        </row>
        <row r="92">
          <cell r="C92" t="str">
            <v>LAB770100</v>
          </cell>
          <cell r="D92">
            <v>770100</v>
          </cell>
          <cell r="E92" t="str">
            <v>CASA DI CURA S.LUCIA SRL - 770100 - 770100</v>
          </cell>
          <cell r="F92" t="str">
            <v>011</v>
          </cell>
          <cell r="G92" t="str">
            <v>B</v>
          </cell>
          <cell r="H92">
            <v>44655.4</v>
          </cell>
          <cell r="I92">
            <v>15134</v>
          </cell>
          <cell r="J92">
            <v>2.9506673714814324</v>
          </cell>
          <cell r="K92">
            <v>3.298532545225112</v>
          </cell>
          <cell r="L92">
            <v>3.6283857997476234</v>
          </cell>
          <cell r="M92">
            <v>0</v>
          </cell>
          <cell r="N92">
            <v>0</v>
          </cell>
          <cell r="O92">
            <v>-0.34786517374367953</v>
          </cell>
          <cell r="P92">
            <v>-0.10546058557076904</v>
          </cell>
          <cell r="Q92">
            <v>3</v>
          </cell>
          <cell r="R92"/>
          <cell r="S92"/>
          <cell r="T92"/>
          <cell r="U92"/>
          <cell r="V92">
            <v>3</v>
          </cell>
        </row>
        <row r="93">
          <cell r="C93" t="str">
            <v>LABAGG507</v>
          </cell>
          <cell r="D93" t="str">
            <v>AGG507</v>
          </cell>
          <cell r="E93" t="str">
            <v>RETE DIAGNOSTICA CAMPANA - AGG507</v>
          </cell>
          <cell r="F93" t="str">
            <v>011</v>
          </cell>
          <cell r="G93" t="str">
            <v>B</v>
          </cell>
          <cell r="H93">
            <v>841776.82000000624</v>
          </cell>
          <cell r="I93">
            <v>248403</v>
          </cell>
          <cell r="J93">
            <v>3.3887546446701782</v>
          </cell>
          <cell r="K93">
            <v>3.298532545225112</v>
          </cell>
          <cell r="L93">
            <v>3.6283857997476234</v>
          </cell>
          <cell r="M93">
            <v>0</v>
          </cell>
          <cell r="N93">
            <v>0</v>
          </cell>
          <cell r="O93">
            <v>9.0222099445066206E-2</v>
          </cell>
          <cell r="P93">
            <v>2.7352193197447715E-2</v>
          </cell>
          <cell r="Q93"/>
          <cell r="R93"/>
          <cell r="S93"/>
          <cell r="T93">
            <v>0</v>
          </cell>
          <cell r="U93"/>
          <cell r="V93">
            <v>0</v>
          </cell>
        </row>
        <row r="94">
          <cell r="C94" t="str">
            <v>LABAGG513</v>
          </cell>
          <cell r="D94" t="str">
            <v>AGG513</v>
          </cell>
          <cell r="E94" t="str">
            <v>RETE DIAGNOSTICA VESUVIANA - AGG513</v>
          </cell>
          <cell r="F94" t="str">
            <v>011</v>
          </cell>
          <cell r="G94" t="str">
            <v>B</v>
          </cell>
          <cell r="H94">
            <v>690987.52999999991</v>
          </cell>
          <cell r="I94">
            <v>206636</v>
          </cell>
          <cell r="J94">
            <v>3.3439842525019836</v>
          </cell>
          <cell r="K94">
            <v>3.298532545225112</v>
          </cell>
          <cell r="L94">
            <v>3.6283857997476234</v>
          </cell>
          <cell r="M94">
            <v>0</v>
          </cell>
          <cell r="N94">
            <v>0</v>
          </cell>
          <cell r="O94">
            <v>4.5451707276871645E-2</v>
          </cell>
          <cell r="P94">
            <v>1.3779372085525305E-2</v>
          </cell>
          <cell r="Q94"/>
          <cell r="R94"/>
          <cell r="S94"/>
          <cell r="T94">
            <v>0</v>
          </cell>
          <cell r="U94"/>
          <cell r="V94">
            <v>0</v>
          </cell>
        </row>
        <row r="95">
          <cell r="C95" t="str">
            <v>LABAGG515</v>
          </cell>
          <cell r="D95" t="str">
            <v>AGG515</v>
          </cell>
          <cell r="E95" t="str">
            <v>LABOR GROUP BIDELLO - AGG515</v>
          </cell>
          <cell r="F95" t="str">
            <v>011</v>
          </cell>
          <cell r="G95" t="str">
            <v>B</v>
          </cell>
          <cell r="H95">
            <v>302568.33</v>
          </cell>
          <cell r="I95">
            <v>95239</v>
          </cell>
          <cell r="J95">
            <v>3.1769372840958012</v>
          </cell>
          <cell r="K95">
            <v>3.298532545225112</v>
          </cell>
          <cell r="L95">
            <v>3.6283857997476234</v>
          </cell>
          <cell r="M95">
            <v>0</v>
          </cell>
          <cell r="N95">
            <v>0</v>
          </cell>
          <cell r="O95">
            <v>-0.12159526112931074</v>
          </cell>
          <cell r="P95">
            <v>-3.6863441382541322E-2</v>
          </cell>
          <cell r="Q95"/>
          <cell r="R95"/>
          <cell r="S95">
            <v>1</v>
          </cell>
          <cell r="T95"/>
          <cell r="U95"/>
          <cell r="V95">
            <v>1</v>
          </cell>
        </row>
        <row r="96">
          <cell r="C96" t="str">
            <v>LABAGG516</v>
          </cell>
          <cell r="D96" t="str">
            <v>AGG516</v>
          </cell>
          <cell r="E96" t="str">
            <v>MAVILAB S.C.A.R.L. - AGG516</v>
          </cell>
          <cell r="F96" t="str">
            <v>011</v>
          </cell>
          <cell r="G96" t="str">
            <v>B</v>
          </cell>
          <cell r="H96">
            <v>841786.25999999966</v>
          </cell>
          <cell r="I96">
            <v>248280</v>
          </cell>
          <cell r="J96">
            <v>3.3904714838086019</v>
          </cell>
          <cell r="K96">
            <v>3.298532545225112</v>
          </cell>
          <cell r="L96">
            <v>3.6283857997476234</v>
          </cell>
          <cell r="M96">
            <v>0</v>
          </cell>
          <cell r="N96">
            <v>0</v>
          </cell>
          <cell r="O96">
            <v>9.1938938583489893E-2</v>
          </cell>
          <cell r="P96">
            <v>2.7872678933114913E-2</v>
          </cell>
          <cell r="Q96"/>
          <cell r="R96"/>
          <cell r="S96"/>
          <cell r="T96">
            <v>0</v>
          </cell>
          <cell r="U96"/>
          <cell r="V96">
            <v>0</v>
          </cell>
        </row>
        <row r="97">
          <cell r="C97" t="str">
            <v>LAB8122</v>
          </cell>
          <cell r="D97">
            <v>8122</v>
          </cell>
          <cell r="E97" t="str">
            <v>CENTRO DIAGNOSTICO S. CIRO SRL - 008122</v>
          </cell>
          <cell r="F97" t="str">
            <v>011</v>
          </cell>
          <cell r="G97" t="str">
            <v>C</v>
          </cell>
          <cell r="H97">
            <v>873487.58999999973</v>
          </cell>
          <cell r="I97">
            <v>261554</v>
          </cell>
          <cell r="J97">
            <v>3.3396070792264685</v>
          </cell>
          <cell r="K97">
            <v>3.3968545496805649</v>
          </cell>
          <cell r="L97">
            <v>3.7365400046486217</v>
          </cell>
          <cell r="M97">
            <v>0</v>
          </cell>
          <cell r="N97">
            <v>0</v>
          </cell>
          <cell r="O97">
            <v>-5.7247470454096394E-2</v>
          </cell>
          <cell r="P97">
            <v>-1.685308264361212E-2</v>
          </cell>
          <cell r="Q97"/>
          <cell r="R97"/>
          <cell r="S97">
            <v>1</v>
          </cell>
          <cell r="T97"/>
          <cell r="U97"/>
          <cell r="V97">
            <v>1</v>
          </cell>
        </row>
        <row r="98">
          <cell r="C98" t="str">
            <v>LAB8621</v>
          </cell>
          <cell r="D98">
            <v>8621</v>
          </cell>
          <cell r="E98" t="str">
            <v>CASA DI CURA MARIA ROSARIA SPA - 008621 - 008621</v>
          </cell>
          <cell r="F98" t="str">
            <v>011</v>
          </cell>
          <cell r="G98" t="str">
            <v>C</v>
          </cell>
          <cell r="H98">
            <v>406738.07000000007</v>
          </cell>
          <cell r="I98">
            <v>130913</v>
          </cell>
          <cell r="J98">
            <v>3.10693414710533</v>
          </cell>
          <cell r="K98">
            <v>3.3968545496805649</v>
          </cell>
          <cell r="L98">
            <v>3.7365400046486217</v>
          </cell>
          <cell r="M98">
            <v>0</v>
          </cell>
          <cell r="N98">
            <v>0</v>
          </cell>
          <cell r="O98">
            <v>-0.28992040257523488</v>
          </cell>
          <cell r="P98">
            <v>-8.5349666385479639E-2</v>
          </cell>
          <cell r="Q98"/>
          <cell r="R98">
            <v>2</v>
          </cell>
          <cell r="S98"/>
          <cell r="T98"/>
          <cell r="U98"/>
          <cell r="V98">
            <v>2</v>
          </cell>
        </row>
        <row r="99">
          <cell r="C99" t="str">
            <v>LABAGG500</v>
          </cell>
          <cell r="D99" t="str">
            <v>AGG500</v>
          </cell>
          <cell r="E99" t="str">
            <v>RETE GRUPPO CMO - AGG500</v>
          </cell>
          <cell r="F99" t="str">
            <v>011</v>
          </cell>
          <cell r="G99" t="str">
            <v>C</v>
          </cell>
          <cell r="H99">
            <v>1647025.1300000029</v>
          </cell>
          <cell r="I99">
            <v>510374</v>
          </cell>
          <cell r="J99">
            <v>3.2270945032466445</v>
          </cell>
          <cell r="K99">
            <v>3.3968545496805649</v>
          </cell>
          <cell r="L99">
            <v>3.7365400046486217</v>
          </cell>
          <cell r="M99">
            <v>0</v>
          </cell>
          <cell r="N99">
            <v>0</v>
          </cell>
          <cell r="O99">
            <v>-0.1697600464339204</v>
          </cell>
          <cell r="P99">
            <v>-4.9975659525923588E-2</v>
          </cell>
          <cell r="Q99"/>
          <cell r="R99">
            <v>2</v>
          </cell>
          <cell r="S99"/>
          <cell r="T99"/>
          <cell r="U99"/>
          <cell r="V99">
            <v>2</v>
          </cell>
        </row>
        <row r="100">
          <cell r="C100" t="str">
            <v>LABAGG505</v>
          </cell>
          <cell r="D100" t="str">
            <v>AGG505</v>
          </cell>
          <cell r="E100" t="str">
            <v>RETE DIAGNOSTICA VESUVIANA - AGG505</v>
          </cell>
          <cell r="F100" t="str">
            <v>011</v>
          </cell>
          <cell r="G100" t="str">
            <v>C</v>
          </cell>
          <cell r="H100">
            <v>2501795.6200000038</v>
          </cell>
          <cell r="I100">
            <v>709703</v>
          </cell>
          <cell r="J100">
            <v>3.5251303996178738</v>
          </cell>
          <cell r="K100">
            <v>3.3968545496805649</v>
          </cell>
          <cell r="L100">
            <v>3.7365400046486217</v>
          </cell>
          <cell r="M100">
            <v>0</v>
          </cell>
          <cell r="N100">
            <v>0</v>
          </cell>
          <cell r="O100">
            <v>0.12827584993730889</v>
          </cell>
          <cell r="P100">
            <v>3.7763127052164114E-2</v>
          </cell>
          <cell r="Q100"/>
          <cell r="R100"/>
          <cell r="S100"/>
          <cell r="T100">
            <v>0</v>
          </cell>
          <cell r="U100"/>
          <cell r="V100">
            <v>0</v>
          </cell>
        </row>
        <row r="101">
          <cell r="C101" t="str">
            <v>LABAGG509</v>
          </cell>
          <cell r="D101" t="str">
            <v>AGG509</v>
          </cell>
          <cell r="E101" t="str">
            <v>RETE KAPPA - CMA - AGG509</v>
          </cell>
          <cell r="F101" t="str">
            <v>011</v>
          </cell>
          <cell r="G101" t="str">
            <v>C</v>
          </cell>
          <cell r="H101">
            <v>1658864.8699999989</v>
          </cell>
          <cell r="I101">
            <v>470691</v>
          </cell>
          <cell r="J101">
            <v>3.5243182257574479</v>
          </cell>
          <cell r="K101">
            <v>3.3968545496805649</v>
          </cell>
          <cell r="L101">
            <v>3.7365400046486217</v>
          </cell>
          <cell r="M101">
            <v>0</v>
          </cell>
          <cell r="N101">
            <v>0</v>
          </cell>
          <cell r="O101">
            <v>0.12746367607688303</v>
          </cell>
          <cell r="P101">
            <v>3.7524031191994815E-2</v>
          </cell>
          <cell r="Q101"/>
          <cell r="R101"/>
          <cell r="S101"/>
          <cell r="T101">
            <v>0</v>
          </cell>
          <cell r="U101"/>
          <cell r="V101">
            <v>0</v>
          </cell>
        </row>
        <row r="102">
          <cell r="C102" t="str">
            <v>LABAGG511</v>
          </cell>
          <cell r="D102" t="str">
            <v>AGG511</v>
          </cell>
          <cell r="E102" t="str">
            <v>CAMPANIA LAB SCARL - AGG511</v>
          </cell>
          <cell r="F102" t="str">
            <v>011</v>
          </cell>
          <cell r="G102" t="str">
            <v>C</v>
          </cell>
          <cell r="H102">
            <v>1622309.949999999</v>
          </cell>
          <cell r="I102">
            <v>480967</v>
          </cell>
          <cell r="J102">
            <v>3.3730171716562656</v>
          </cell>
          <cell r="K102">
            <v>3.3968545496805649</v>
          </cell>
          <cell r="L102">
            <v>3.7365400046486217</v>
          </cell>
          <cell r="M102">
            <v>0</v>
          </cell>
          <cell r="N102">
            <v>0</v>
          </cell>
          <cell r="O102">
            <v>-2.3837378024299305E-2</v>
          </cell>
          <cell r="P102">
            <v>-7.0174856402199903E-3</v>
          </cell>
          <cell r="Q102"/>
          <cell r="R102"/>
          <cell r="S102">
            <v>1</v>
          </cell>
          <cell r="T102"/>
          <cell r="U102"/>
          <cell r="V102">
            <v>1</v>
          </cell>
        </row>
        <row r="103">
          <cell r="C103"/>
          <cell r="D103">
            <v>8027</v>
          </cell>
          <cell r="E103" t="str">
            <v>CENTRO DIAGNOSTICO VARONE SRL - 008027</v>
          </cell>
          <cell r="F103" t="str">
            <v>011</v>
          </cell>
          <cell r="G103" t="str">
            <v>A</v>
          </cell>
          <cell r="H103">
            <v>5772.8199999999979</v>
          </cell>
          <cell r="I103">
            <v>421</v>
          </cell>
          <cell r="J103">
            <v>13.712161520190019</v>
          </cell>
          <cell r="K103">
            <v>18.056847684472412</v>
          </cell>
          <cell r="L103">
            <v>19.862532452919655</v>
          </cell>
          <cell r="M103">
            <v>0</v>
          </cell>
          <cell r="N103">
            <v>0</v>
          </cell>
          <cell r="O103">
            <v>-4.3446861642823933</v>
          </cell>
          <cell r="P103">
            <v>-0.24061155303527926</v>
          </cell>
          <cell r="Q103">
            <v>3</v>
          </cell>
          <cell r="R103"/>
          <cell r="S103"/>
          <cell r="T103"/>
          <cell r="U103"/>
          <cell r="V103">
            <v>3</v>
          </cell>
        </row>
        <row r="104">
          <cell r="C104"/>
          <cell r="D104">
            <v>8111</v>
          </cell>
          <cell r="E104" t="str">
            <v>ANALISI CLINICHE DI VINCENZO V . S.A.S. - 008111</v>
          </cell>
          <cell r="F104" t="str">
            <v>011</v>
          </cell>
          <cell r="G104" t="str">
            <v>A</v>
          </cell>
          <cell r="H104">
            <v>4487.8500000000013</v>
          </cell>
          <cell r="I104">
            <v>383</v>
          </cell>
          <cell r="J104">
            <v>11.717624020887731</v>
          </cell>
          <cell r="K104">
            <v>18.056847684472412</v>
          </cell>
          <cell r="L104">
            <v>19.862532452919655</v>
          </cell>
          <cell r="M104">
            <v>0</v>
          </cell>
          <cell r="N104">
            <v>0</v>
          </cell>
          <cell r="O104">
            <v>-6.339223663584681</v>
          </cell>
          <cell r="P104">
            <v>-0.35107034042469976</v>
          </cell>
          <cell r="Q104">
            <v>3</v>
          </cell>
          <cell r="R104"/>
          <cell r="S104"/>
          <cell r="T104"/>
          <cell r="U104"/>
          <cell r="V104">
            <v>3</v>
          </cell>
        </row>
        <row r="105">
          <cell r="C105"/>
          <cell r="D105">
            <v>8437</v>
          </cell>
          <cell r="E105" t="str">
            <v>LAB. ANAL. CLINICO CHIMICHE S.CIRO DI V. CARBONE S.A.S - 008437</v>
          </cell>
          <cell r="F105" t="str">
            <v>011</v>
          </cell>
          <cell r="G105" t="str">
            <v>A</v>
          </cell>
          <cell r="H105">
            <v>6016.4999999999864</v>
          </cell>
          <cell r="I105">
            <v>433</v>
          </cell>
          <cell r="J105">
            <v>13.894919168591192</v>
          </cell>
          <cell r="K105">
            <v>18.056847684472412</v>
          </cell>
          <cell r="L105">
            <v>19.862532452919655</v>
          </cell>
          <cell r="M105">
            <v>0</v>
          </cell>
          <cell r="N105">
            <v>0</v>
          </cell>
          <cell r="O105">
            <v>-4.16192851588122</v>
          </cell>
          <cell r="P105">
            <v>-0.23049031528688024</v>
          </cell>
          <cell r="Q105">
            <v>3</v>
          </cell>
          <cell r="R105"/>
          <cell r="S105"/>
          <cell r="T105"/>
          <cell r="U105"/>
          <cell r="V105">
            <v>3</v>
          </cell>
        </row>
        <row r="106">
          <cell r="C106"/>
          <cell r="D106">
            <v>8524</v>
          </cell>
          <cell r="E106" t="str">
            <v>RICERCHE DIAGNOSTICHE DI CIARAVOLO BRUNO &amp; C. S.A.S. - 008524</v>
          </cell>
          <cell r="F106" t="str">
            <v>011</v>
          </cell>
          <cell r="G106" t="str">
            <v>A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/>
          <cell r="R106"/>
          <cell r="S106"/>
          <cell r="T106">
            <v>0</v>
          </cell>
          <cell r="U106"/>
          <cell r="V106">
            <v>0</v>
          </cell>
        </row>
        <row r="107">
          <cell r="C107"/>
          <cell r="D107">
            <v>8614</v>
          </cell>
          <cell r="E107" t="str">
            <v>LABORATORIO DI ANALISI  RAFFAELE LUIGI MATRONE EX TUCCI  MATRONE SAS - 008614</v>
          </cell>
          <cell r="F107" t="str">
            <v>011</v>
          </cell>
          <cell r="G107" t="str">
            <v>A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/>
          <cell r="R107"/>
          <cell r="S107"/>
          <cell r="T107">
            <v>0</v>
          </cell>
          <cell r="U107"/>
          <cell r="V107">
            <v>0</v>
          </cell>
        </row>
        <row r="108">
          <cell r="C108"/>
          <cell r="D108">
            <v>8714</v>
          </cell>
          <cell r="E108" t="str">
            <v>BIOLABOR SAS DI ROSSI LUCIA &amp;  C . - 008714</v>
          </cell>
          <cell r="F108" t="str">
            <v>011</v>
          </cell>
          <cell r="G108" t="str">
            <v>A</v>
          </cell>
          <cell r="H108">
            <v>2254.7900000000018</v>
          </cell>
          <cell r="I108">
            <v>171</v>
          </cell>
          <cell r="J108">
            <v>13.185906432748549</v>
          </cell>
          <cell r="K108">
            <v>18.056847684472412</v>
          </cell>
          <cell r="L108">
            <v>19.862532452919655</v>
          </cell>
          <cell r="M108">
            <v>0</v>
          </cell>
          <cell r="N108">
            <v>0</v>
          </cell>
          <cell r="O108">
            <v>-4.8709412517238633</v>
          </cell>
          <cell r="P108">
            <v>-0.26975590295932561</v>
          </cell>
          <cell r="Q108">
            <v>3</v>
          </cell>
          <cell r="R108"/>
          <cell r="S108"/>
          <cell r="T108"/>
          <cell r="U108"/>
          <cell r="V108">
            <v>3</v>
          </cell>
        </row>
        <row r="109">
          <cell r="C109"/>
          <cell r="D109">
            <v>8716</v>
          </cell>
          <cell r="E109" t="str">
            <v>ZENITH LAB S.R.L EX ZENITH LAB DI LIONELLI  C SNC. - 008716</v>
          </cell>
          <cell r="F109" t="str">
            <v>011</v>
          </cell>
          <cell r="G109" t="str">
            <v>A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/>
          <cell r="R109"/>
          <cell r="S109"/>
          <cell r="T109">
            <v>0</v>
          </cell>
          <cell r="U109"/>
          <cell r="V109">
            <v>0</v>
          </cell>
        </row>
        <row r="110">
          <cell r="C110"/>
          <cell r="D110">
            <v>8810</v>
          </cell>
          <cell r="E110" t="str">
            <v>CE.DI.M.- DI DE GREGORIO GIUSEPPINA &amp; C. S.A.S (EX S.N.C) - 008810</v>
          </cell>
          <cell r="F110" t="str">
            <v>011</v>
          </cell>
          <cell r="G110" t="str">
            <v>A</v>
          </cell>
          <cell r="H110">
            <v>5512.8499999999995</v>
          </cell>
          <cell r="I110">
            <v>549</v>
          </cell>
          <cell r="J110">
            <v>10.041621129326046</v>
          </cell>
          <cell r="K110">
            <v>18.056847684472412</v>
          </cell>
          <cell r="L110">
            <v>19.862532452919655</v>
          </cell>
          <cell r="M110">
            <v>0</v>
          </cell>
          <cell r="N110">
            <v>0</v>
          </cell>
          <cell r="O110">
            <v>-8.0152265551463664</v>
          </cell>
          <cell r="P110">
            <v>-0.4438884735146148</v>
          </cell>
          <cell r="Q110">
            <v>3</v>
          </cell>
          <cell r="R110"/>
          <cell r="S110"/>
          <cell r="T110"/>
          <cell r="U110"/>
          <cell r="V110">
            <v>3</v>
          </cell>
        </row>
        <row r="111">
          <cell r="C111"/>
          <cell r="D111">
            <v>8813</v>
          </cell>
          <cell r="E111" t="str">
            <v>LABORATORI DI RICERCHE CLINICHE DOTT. A.BIFULCO S.R.L. - 008813</v>
          </cell>
          <cell r="F111" t="str">
            <v>011</v>
          </cell>
          <cell r="G111" t="str">
            <v>A</v>
          </cell>
          <cell r="H111">
            <v>5435.3800000000056</v>
          </cell>
          <cell r="I111">
            <v>402</v>
          </cell>
          <cell r="J111">
            <v>13.520845771144293</v>
          </cell>
          <cell r="K111">
            <v>18.056847684472412</v>
          </cell>
          <cell r="L111">
            <v>19.862532452919655</v>
          </cell>
          <cell r="M111">
            <v>0</v>
          </cell>
          <cell r="N111">
            <v>0</v>
          </cell>
          <cell r="O111">
            <v>-4.5360019133281195</v>
          </cell>
          <cell r="P111">
            <v>-0.25120674397828335</v>
          </cell>
          <cell r="Q111">
            <v>3</v>
          </cell>
          <cell r="R111"/>
          <cell r="S111"/>
          <cell r="T111"/>
          <cell r="U111"/>
          <cell r="V111">
            <v>3</v>
          </cell>
        </row>
        <row r="112">
          <cell r="C112"/>
          <cell r="D112">
            <v>9011</v>
          </cell>
          <cell r="E112" t="str">
            <v>ANALISI CLINICHE CHIMICHE DI RUOCCO SAS</v>
          </cell>
          <cell r="F112" t="str">
            <v>011</v>
          </cell>
          <cell r="G112" t="str">
            <v>A</v>
          </cell>
          <cell r="H112">
            <v>918.54999999999961</v>
          </cell>
          <cell r="I112">
            <v>69</v>
          </cell>
          <cell r="J112">
            <v>13.312318840579705</v>
          </cell>
          <cell r="K112">
            <v>18.056847684472412</v>
          </cell>
          <cell r="L112">
            <v>19.862532452919655</v>
          </cell>
          <cell r="M112">
            <v>0</v>
          </cell>
          <cell r="N112">
            <v>0</v>
          </cell>
          <cell r="O112">
            <v>-4.7445288438927076</v>
          </cell>
          <cell r="P112">
            <v>-0.26275510137755997</v>
          </cell>
          <cell r="Q112">
            <v>3</v>
          </cell>
          <cell r="R112"/>
          <cell r="S112"/>
          <cell r="T112"/>
          <cell r="U112"/>
          <cell r="V112">
            <v>3</v>
          </cell>
        </row>
        <row r="113">
          <cell r="C113"/>
          <cell r="D113">
            <v>9017</v>
          </cell>
          <cell r="E113" t="str">
            <v>CIOPAR DI DRAGO MARIA RAFFAELA S.A.S - 009017</v>
          </cell>
          <cell r="F113" t="str">
            <v>011</v>
          </cell>
          <cell r="G113" t="str">
            <v>A</v>
          </cell>
          <cell r="H113">
            <v>1875.3000000000013</v>
          </cell>
          <cell r="I113">
            <v>164</v>
          </cell>
          <cell r="J113">
            <v>11.434756097560983</v>
          </cell>
          <cell r="K113">
            <v>18.056847684472412</v>
          </cell>
          <cell r="L113">
            <v>19.862532452919655</v>
          </cell>
          <cell r="M113">
            <v>0</v>
          </cell>
          <cell r="N113">
            <v>0</v>
          </cell>
          <cell r="O113">
            <v>-6.622091586911429</v>
          </cell>
          <cell r="P113">
            <v>-0.36673575048240287</v>
          </cell>
          <cell r="Q113">
            <v>3</v>
          </cell>
          <cell r="R113"/>
          <cell r="S113"/>
          <cell r="T113"/>
          <cell r="U113"/>
          <cell r="V113">
            <v>3</v>
          </cell>
        </row>
        <row r="114">
          <cell r="C114"/>
          <cell r="D114">
            <v>731100</v>
          </cell>
          <cell r="E114" t="str">
            <v>CENTRO DIAGNOSTICO L.A.C. DI E. A.TORTORA S.A.S. - 731100</v>
          </cell>
          <cell r="F114" t="str">
            <v>011</v>
          </cell>
          <cell r="G114" t="str">
            <v>A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/>
          <cell r="R114"/>
          <cell r="S114"/>
          <cell r="T114">
            <v>0</v>
          </cell>
          <cell r="U114"/>
          <cell r="V114">
            <v>0</v>
          </cell>
        </row>
        <row r="115">
          <cell r="C115"/>
          <cell r="D115">
            <v>731200</v>
          </cell>
          <cell r="E115" t="str">
            <v>CENTRO ANALISI DOTT. AMBROSINO S.N.C. - 731200</v>
          </cell>
          <cell r="F115" t="str">
            <v>011</v>
          </cell>
          <cell r="G115" t="str">
            <v>A</v>
          </cell>
          <cell r="H115">
            <v>10843.609999999993</v>
          </cell>
          <cell r="I115">
            <v>436</v>
          </cell>
          <cell r="J115">
            <v>24.870665137614665</v>
          </cell>
          <cell r="K115">
            <v>18.056847684472412</v>
          </cell>
          <cell r="L115">
            <v>19.862532452919655</v>
          </cell>
          <cell r="M115">
            <v>5.0081326846950098</v>
          </cell>
          <cell r="N115">
            <v>2183.5458505270244</v>
          </cell>
          <cell r="O115">
            <v>6.8138174531422528</v>
          </cell>
          <cell r="P115">
            <v>0.37735365398256332</v>
          </cell>
          <cell r="Q115"/>
          <cell r="R115"/>
          <cell r="S115"/>
          <cell r="T115">
            <v>0</v>
          </cell>
          <cell r="U115"/>
          <cell r="V115">
            <v>0</v>
          </cell>
        </row>
        <row r="116">
          <cell r="C116"/>
          <cell r="D116">
            <v>750300</v>
          </cell>
          <cell r="E116" t="str">
            <v>ASTRA S.A.S - 750300</v>
          </cell>
          <cell r="F116" t="str">
            <v>011</v>
          </cell>
          <cell r="G116" t="str">
            <v>A</v>
          </cell>
          <cell r="H116">
            <v>42768.860000000095</v>
          </cell>
          <cell r="I116">
            <v>1082</v>
          </cell>
          <cell r="J116">
            <v>39.527597042513953</v>
          </cell>
          <cell r="K116">
            <v>18.056847684472412</v>
          </cell>
          <cell r="L116">
            <v>19.862532452919655</v>
          </cell>
          <cell r="M116">
            <v>19.665064589594298</v>
          </cell>
          <cell r="N116">
            <v>21277.599885941032</v>
          </cell>
          <cell r="O116">
            <v>21.470749358041541</v>
          </cell>
          <cell r="P116">
            <v>1.1890641009562726</v>
          </cell>
          <cell r="Q116"/>
          <cell r="R116"/>
          <cell r="S116"/>
          <cell r="T116">
            <v>0</v>
          </cell>
          <cell r="U116"/>
          <cell r="V116">
            <v>0</v>
          </cell>
        </row>
        <row r="117">
          <cell r="C117"/>
          <cell r="D117">
            <v>750500</v>
          </cell>
          <cell r="E117" t="str">
            <v>LABORATORIO DI ANALISI L.R.M. - 750500</v>
          </cell>
          <cell r="F117" t="str">
            <v>011</v>
          </cell>
          <cell r="G117" t="str">
            <v>A</v>
          </cell>
          <cell r="H117">
            <v>11194.649999999912</v>
          </cell>
          <cell r="I117">
            <v>853</v>
          </cell>
          <cell r="J117">
            <v>13.123856975380905</v>
          </cell>
          <cell r="K117">
            <v>18.056847684472412</v>
          </cell>
          <cell r="L117">
            <v>19.862532452919655</v>
          </cell>
          <cell r="M117">
            <v>0</v>
          </cell>
          <cell r="N117">
            <v>0</v>
          </cell>
          <cell r="O117">
            <v>-4.9329907090915075</v>
          </cell>
          <cell r="P117">
            <v>-0.27319224237204615</v>
          </cell>
          <cell r="Q117">
            <v>3</v>
          </cell>
          <cell r="R117"/>
          <cell r="S117"/>
          <cell r="T117"/>
          <cell r="U117"/>
          <cell r="V117">
            <v>3</v>
          </cell>
        </row>
        <row r="118">
          <cell r="C118"/>
          <cell r="D118" t="str">
            <v>76020A</v>
          </cell>
          <cell r="E118" t="str">
            <v>C.E.M. S.P.A. - 76020A</v>
          </cell>
          <cell r="F118" t="str">
            <v>011</v>
          </cell>
          <cell r="G118" t="str">
            <v>A</v>
          </cell>
          <cell r="H118">
            <v>316.81</v>
          </cell>
          <cell r="I118">
            <v>24</v>
          </cell>
          <cell r="J118">
            <v>13.200416666666667</v>
          </cell>
          <cell r="K118">
            <v>18.056847684472412</v>
          </cell>
          <cell r="L118">
            <v>19.862532452919655</v>
          </cell>
          <cell r="M118">
            <v>0</v>
          </cell>
          <cell r="N118">
            <v>0</v>
          </cell>
          <cell r="O118">
            <v>-4.856431017805745</v>
          </cell>
          <cell r="P118">
            <v>-0.26895231674252451</v>
          </cell>
          <cell r="Q118">
            <v>3</v>
          </cell>
          <cell r="R118"/>
          <cell r="S118"/>
          <cell r="T118"/>
          <cell r="U118"/>
          <cell r="V118">
            <v>3</v>
          </cell>
        </row>
        <row r="119">
          <cell r="C119"/>
          <cell r="D119">
            <v>780400</v>
          </cell>
          <cell r="E119" t="str">
            <v>LABORATORIO D.SSA REGA GIUSEPPINA - 780400</v>
          </cell>
          <cell r="F119" t="str">
            <v>011</v>
          </cell>
          <cell r="G119" t="str">
            <v>A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/>
          <cell r="R119"/>
          <cell r="S119"/>
          <cell r="T119">
            <v>0</v>
          </cell>
          <cell r="U119"/>
          <cell r="V119">
            <v>0</v>
          </cell>
        </row>
        <row r="120">
          <cell r="C120"/>
          <cell r="D120">
            <v>790100</v>
          </cell>
          <cell r="E120" t="str">
            <v>BIOCENTRO SAS DI GRAZIANO EMILIA E C. - 790100</v>
          </cell>
          <cell r="F120" t="str">
            <v>011</v>
          </cell>
          <cell r="G120" t="str">
            <v>A</v>
          </cell>
          <cell r="H120">
            <v>726.15999999999951</v>
          </cell>
          <cell r="I120">
            <v>73</v>
          </cell>
          <cell r="J120">
            <v>9.9473972602739664</v>
          </cell>
          <cell r="K120">
            <v>18.056847684472412</v>
          </cell>
          <cell r="L120">
            <v>19.862532452919655</v>
          </cell>
          <cell r="M120">
            <v>0</v>
          </cell>
          <cell r="N120">
            <v>0</v>
          </cell>
          <cell r="O120">
            <v>-8.109450424198446</v>
          </cell>
          <cell r="P120">
            <v>-0.44910665282800105</v>
          </cell>
          <cell r="Q120">
            <v>3</v>
          </cell>
          <cell r="R120"/>
          <cell r="S120"/>
          <cell r="T120"/>
          <cell r="U120"/>
          <cell r="V120">
            <v>3</v>
          </cell>
        </row>
        <row r="121">
          <cell r="C121"/>
          <cell r="D121">
            <v>790400</v>
          </cell>
          <cell r="E121" t="str">
            <v>BIO-DIAGNOSTICA POGGIOMARINO SNC - 790400</v>
          </cell>
          <cell r="F121" t="str">
            <v>011</v>
          </cell>
          <cell r="G121" t="str">
            <v>A</v>
          </cell>
          <cell r="H121">
            <v>2855.2600000000039</v>
          </cell>
          <cell r="I121">
            <v>219</v>
          </cell>
          <cell r="J121">
            <v>13.037716894977187</v>
          </cell>
          <cell r="K121">
            <v>18.056847684472412</v>
          </cell>
          <cell r="L121">
            <v>19.862532452919655</v>
          </cell>
          <cell r="M121">
            <v>0</v>
          </cell>
          <cell r="N121">
            <v>0</v>
          </cell>
          <cell r="O121">
            <v>-5.0191307894952253</v>
          </cell>
          <cell r="P121">
            <v>-0.27796273619848477</v>
          </cell>
          <cell r="Q121">
            <v>3</v>
          </cell>
          <cell r="R121"/>
          <cell r="S121"/>
          <cell r="T121"/>
          <cell r="U121"/>
          <cell r="V121">
            <v>3</v>
          </cell>
        </row>
        <row r="122">
          <cell r="C122"/>
          <cell r="D122" t="str">
            <v>AGG501</v>
          </cell>
          <cell r="E122" t="str">
            <v>BE4LAB S.C.A.R.L. - AGG501</v>
          </cell>
          <cell r="F122" t="str">
            <v>011</v>
          </cell>
          <cell r="G122" t="str">
            <v>A</v>
          </cell>
          <cell r="H122">
            <v>16101.059999999925</v>
          </cell>
          <cell r="I122">
            <v>1117</v>
          </cell>
          <cell r="J122">
            <v>14.414556848701812</v>
          </cell>
          <cell r="K122">
            <v>18.056847684472412</v>
          </cell>
          <cell r="L122">
            <v>19.862532452919655</v>
          </cell>
          <cell r="M122">
            <v>0</v>
          </cell>
          <cell r="N122">
            <v>0</v>
          </cell>
          <cell r="O122">
            <v>-3.6422908357706003</v>
          </cell>
          <cell r="P122">
            <v>-0.20171244169616095</v>
          </cell>
          <cell r="Q122">
            <v>3</v>
          </cell>
          <cell r="R122"/>
          <cell r="S122"/>
          <cell r="T122"/>
          <cell r="U122"/>
          <cell r="V122">
            <v>3</v>
          </cell>
        </row>
        <row r="123">
          <cell r="C123"/>
          <cell r="D123" t="str">
            <v>AGG502</v>
          </cell>
          <cell r="E123" t="str">
            <v>RETE - CENTRO DIAGNOSTICO L.S. - AGG502</v>
          </cell>
          <cell r="F123" t="str">
            <v>011</v>
          </cell>
          <cell r="G123" t="str">
            <v>A</v>
          </cell>
          <cell r="H123">
            <v>29109.410000000145</v>
          </cell>
          <cell r="I123">
            <v>2130</v>
          </cell>
          <cell r="J123">
            <v>13.666389671361571</v>
          </cell>
          <cell r="K123">
            <v>18.056847684472412</v>
          </cell>
          <cell r="L123">
            <v>19.862532452919655</v>
          </cell>
          <cell r="M123">
            <v>0</v>
          </cell>
          <cell r="N123">
            <v>0</v>
          </cell>
          <cell r="O123">
            <v>-4.3904580131108411</v>
          </cell>
          <cell r="P123">
            <v>-0.24314642787214286</v>
          </cell>
          <cell r="Q123">
            <v>3</v>
          </cell>
          <cell r="R123"/>
          <cell r="S123"/>
          <cell r="T123"/>
          <cell r="U123"/>
          <cell r="V123">
            <v>3</v>
          </cell>
        </row>
        <row r="124">
          <cell r="C124"/>
          <cell r="D124" t="str">
            <v>AGG503</v>
          </cell>
          <cell r="E124" t="str">
            <v>ILAB S.C.AR.L. - AGG503</v>
          </cell>
          <cell r="F124" t="str">
            <v>011</v>
          </cell>
          <cell r="G124" t="str">
            <v>A</v>
          </cell>
          <cell r="H124">
            <v>67202.430000000968</v>
          </cell>
          <cell r="I124">
            <v>2487</v>
          </cell>
          <cell r="J124">
            <v>27.021483715320052</v>
          </cell>
          <cell r="K124">
            <v>18.056847684472412</v>
          </cell>
          <cell r="L124">
            <v>19.862532452919655</v>
          </cell>
          <cell r="M124">
            <v>7.1589512624003966</v>
          </cell>
          <cell r="N124">
            <v>17804.311789589785</v>
          </cell>
          <cell r="O124">
            <v>8.9646360308476396</v>
          </cell>
          <cell r="P124">
            <v>0.49646738940798513</v>
          </cell>
          <cell r="Q124"/>
          <cell r="R124"/>
          <cell r="S124"/>
          <cell r="T124">
            <v>0</v>
          </cell>
          <cell r="U124"/>
          <cell r="V124">
            <v>0</v>
          </cell>
        </row>
        <row r="125">
          <cell r="C125"/>
          <cell r="D125" t="str">
            <v>AGG504</v>
          </cell>
          <cell r="E125" t="str">
            <v>FUTURLAB - AGG504</v>
          </cell>
          <cell r="F125" t="str">
            <v>011</v>
          </cell>
          <cell r="G125" t="str">
            <v>A</v>
          </cell>
          <cell r="H125">
            <v>7152.6199999999735</v>
          </cell>
          <cell r="I125">
            <v>524</v>
          </cell>
          <cell r="J125">
            <v>13.650038167938881</v>
          </cell>
          <cell r="K125">
            <v>18.056847684472412</v>
          </cell>
          <cell r="L125">
            <v>19.862532452919655</v>
          </cell>
          <cell r="M125">
            <v>0</v>
          </cell>
          <cell r="N125">
            <v>0</v>
          </cell>
          <cell r="O125">
            <v>-4.4068095165335315</v>
          </cell>
          <cell r="P125">
            <v>-0.24405198479483603</v>
          </cell>
          <cell r="Q125">
            <v>3</v>
          </cell>
          <cell r="R125"/>
          <cell r="S125"/>
          <cell r="T125"/>
          <cell r="U125"/>
          <cell r="V125">
            <v>3</v>
          </cell>
        </row>
        <row r="126">
          <cell r="C126"/>
          <cell r="D126" t="str">
            <v>AGG506</v>
          </cell>
          <cell r="E126" t="str">
            <v>RETE MLF ANALISI  S.C.AR.L. - AGG506</v>
          </cell>
          <cell r="F126" t="str">
            <v>011</v>
          </cell>
          <cell r="G126" t="str">
            <v>A</v>
          </cell>
          <cell r="H126">
            <v>8110.8599999999888</v>
          </cell>
          <cell r="I126">
            <v>655</v>
          </cell>
          <cell r="J126">
            <v>12.382992366412196</v>
          </cell>
          <cell r="K126">
            <v>18.056847684472412</v>
          </cell>
          <cell r="L126">
            <v>19.862532452919655</v>
          </cell>
          <cell r="M126">
            <v>0</v>
          </cell>
          <cell r="N126">
            <v>0</v>
          </cell>
          <cell r="O126">
            <v>-5.673855318060216</v>
          </cell>
          <cell r="P126">
            <v>-0.31422180754946072</v>
          </cell>
          <cell r="Q126">
            <v>3</v>
          </cell>
          <cell r="R126"/>
          <cell r="S126"/>
          <cell r="T126"/>
          <cell r="U126"/>
          <cell r="V126">
            <v>3</v>
          </cell>
        </row>
        <row r="127">
          <cell r="C127"/>
          <cell r="D127" t="str">
            <v>AGG508</v>
          </cell>
          <cell r="E127" t="str">
            <v>RETE DIAGNOSTICA BIOMEDICA GROUP S.C.A.R.L. - AGG508</v>
          </cell>
          <cell r="F127" t="str">
            <v>011</v>
          </cell>
          <cell r="G127" t="str">
            <v>A</v>
          </cell>
          <cell r="H127">
            <v>22640.540000000015</v>
          </cell>
          <cell r="I127">
            <v>1442</v>
          </cell>
          <cell r="J127">
            <v>15.700790568654657</v>
          </cell>
          <cell r="K127">
            <v>18.056847684472412</v>
          </cell>
          <cell r="L127">
            <v>19.862532452919655</v>
          </cell>
          <cell r="M127">
            <v>0</v>
          </cell>
          <cell r="N127">
            <v>0</v>
          </cell>
          <cell r="O127">
            <v>-2.3560571158177552</v>
          </cell>
          <cell r="P127">
            <v>-0.13047997950626755</v>
          </cell>
          <cell r="Q127">
            <v>3</v>
          </cell>
          <cell r="R127"/>
          <cell r="S127"/>
          <cell r="T127"/>
          <cell r="U127"/>
          <cell r="V127">
            <v>3</v>
          </cell>
        </row>
        <row r="128">
          <cell r="C128"/>
          <cell r="D128" t="str">
            <v>AGG510</v>
          </cell>
          <cell r="E128" t="str">
            <v>RETE BADINI MEDICAL CENTER SCRL - AGG510</v>
          </cell>
          <cell r="F128" t="str">
            <v>011</v>
          </cell>
          <cell r="G128" t="str">
            <v>A</v>
          </cell>
          <cell r="H128">
            <v>3421.7800000000061</v>
          </cell>
          <cell r="I128">
            <v>268</v>
          </cell>
          <cell r="J128">
            <v>12.767835820895545</v>
          </cell>
          <cell r="K128">
            <v>18.056847684472412</v>
          </cell>
          <cell r="L128">
            <v>19.862532452919655</v>
          </cell>
          <cell r="M128">
            <v>0</v>
          </cell>
          <cell r="N128">
            <v>0</v>
          </cell>
          <cell r="O128">
            <v>-5.2890118635768673</v>
          </cell>
          <cell r="P128">
            <v>-0.29290892607600805</v>
          </cell>
          <cell r="Q128">
            <v>3</v>
          </cell>
          <cell r="R128"/>
          <cell r="S128"/>
          <cell r="T128"/>
          <cell r="U128"/>
          <cell r="V128">
            <v>3</v>
          </cell>
        </row>
        <row r="129">
          <cell r="C129"/>
          <cell r="D129" t="str">
            <v>AGG512</v>
          </cell>
          <cell r="E129" t="str">
            <v>RETE ASCLEPIO - LABORATORIO ANALISI SANNINO S.R.L.S - AGG512</v>
          </cell>
          <cell r="F129" t="str">
            <v>011</v>
          </cell>
          <cell r="G129" t="str">
            <v>A</v>
          </cell>
          <cell r="H129">
            <v>6720.8499999999922</v>
          </cell>
          <cell r="I129">
            <v>504</v>
          </cell>
          <cell r="J129">
            <v>13.335019841269826</v>
          </cell>
          <cell r="K129">
            <v>18.056847684472412</v>
          </cell>
          <cell r="L129">
            <v>19.862532452919655</v>
          </cell>
          <cell r="M129">
            <v>0</v>
          </cell>
          <cell r="N129">
            <v>0</v>
          </cell>
          <cell r="O129">
            <v>-4.7218278432025862</v>
          </cell>
          <cell r="P129">
            <v>-0.26149790515556143</v>
          </cell>
          <cell r="Q129">
            <v>3</v>
          </cell>
          <cell r="R129"/>
          <cell r="S129"/>
          <cell r="T129"/>
          <cell r="U129"/>
          <cell r="V129">
            <v>3</v>
          </cell>
        </row>
        <row r="130">
          <cell r="C130"/>
          <cell r="D130" t="str">
            <v>AGG514</v>
          </cell>
          <cell r="E130" t="str">
            <v>RETE LABORATORI DELLA GALA - AGG514</v>
          </cell>
          <cell r="F130" t="str">
            <v>011</v>
          </cell>
          <cell r="G130" t="str">
            <v>A</v>
          </cell>
          <cell r="H130">
            <v>32917.980000000185</v>
          </cell>
          <cell r="I130">
            <v>1655</v>
          </cell>
          <cell r="J130">
            <v>19.890018126888329</v>
          </cell>
          <cell r="K130">
            <v>18.056847684472412</v>
          </cell>
          <cell r="L130">
            <v>19.862532452919655</v>
          </cell>
          <cell r="M130">
            <v>2.7485673968673296E-2</v>
          </cell>
          <cell r="N130">
            <v>45.488790418154309</v>
          </cell>
          <cell r="O130">
            <v>1.8331704424159163</v>
          </cell>
          <cell r="P130">
            <v>0.1015221745483466</v>
          </cell>
          <cell r="Q130"/>
          <cell r="R130"/>
          <cell r="S130"/>
          <cell r="T130">
            <v>0</v>
          </cell>
          <cell r="U130"/>
          <cell r="V130">
            <v>0</v>
          </cell>
        </row>
        <row r="131">
          <cell r="C131"/>
          <cell r="D131" t="str">
            <v>AGG517</v>
          </cell>
          <cell r="E131" t="str">
            <v>RETE NOVA BIOMEDICA - AGG517</v>
          </cell>
          <cell r="F131" t="str">
            <v>011</v>
          </cell>
          <cell r="G131" t="str">
            <v>A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/>
          <cell r="R131"/>
          <cell r="S131"/>
          <cell r="T131">
            <v>0</v>
          </cell>
          <cell r="U131"/>
          <cell r="V131">
            <v>0</v>
          </cell>
        </row>
        <row r="132">
          <cell r="C132"/>
          <cell r="D132" t="str">
            <v>AGG518</v>
          </cell>
          <cell r="E132" t="str">
            <v>SERVIZI SANITARI VESUVIANI SCARL - AGG518</v>
          </cell>
          <cell r="F132" t="str">
            <v>011</v>
          </cell>
          <cell r="G132" t="str">
            <v>A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/>
          <cell r="R132"/>
          <cell r="S132"/>
          <cell r="T132">
            <v>0</v>
          </cell>
          <cell r="U132"/>
          <cell r="V132">
            <v>0</v>
          </cell>
        </row>
        <row r="133">
          <cell r="C133"/>
          <cell r="D133" t="str">
            <v>AGG519</v>
          </cell>
          <cell r="E133" t="str">
            <v xml:space="preserve">SOCIETA' DIAGNOSTICA PENISOLA SORRENTINA </v>
          </cell>
          <cell r="F133" t="str">
            <v>011</v>
          </cell>
          <cell r="G133" t="str">
            <v>A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/>
          <cell r="R133"/>
          <cell r="S133"/>
          <cell r="T133">
            <v>0</v>
          </cell>
          <cell r="U133"/>
          <cell r="V133">
            <v>0</v>
          </cell>
        </row>
        <row r="134">
          <cell r="C134"/>
          <cell r="D134" t="str">
            <v>AMB526</v>
          </cell>
          <cell r="E134" t="str">
            <v>LABORATORIO D.SSA REGA GIUSEPPINA - AMB526</v>
          </cell>
          <cell r="F134" t="str">
            <v>011</v>
          </cell>
          <cell r="G134" t="str">
            <v>A</v>
          </cell>
          <cell r="H134">
            <v>10551.00999999996</v>
          </cell>
          <cell r="I134">
            <v>825</v>
          </cell>
          <cell r="J134">
            <v>12.789103030302982</v>
          </cell>
          <cell r="K134">
            <v>18.056847684472412</v>
          </cell>
          <cell r="L134">
            <v>19.862532452919655</v>
          </cell>
          <cell r="M134">
            <v>0</v>
          </cell>
          <cell r="N134">
            <v>0</v>
          </cell>
          <cell r="O134">
            <v>-5.2677446541694302</v>
          </cell>
          <cell r="P134">
            <v>-0.29173113415024876</v>
          </cell>
          <cell r="Q134">
            <v>3</v>
          </cell>
          <cell r="R134"/>
          <cell r="S134"/>
          <cell r="T134"/>
          <cell r="U134"/>
          <cell r="V134">
            <v>3</v>
          </cell>
        </row>
        <row r="135">
          <cell r="C135"/>
          <cell r="D135">
            <v>8433</v>
          </cell>
          <cell r="E135" t="str">
            <v>CENTRO RICERCHE CLINICHE DI DI COSTANZO ANNA &amp; C. SAS - 008433</v>
          </cell>
          <cell r="F135" t="str">
            <v>011</v>
          </cell>
          <cell r="G135" t="str">
            <v>B</v>
          </cell>
          <cell r="H135">
            <v>44471.870000000352</v>
          </cell>
          <cell r="I135">
            <v>1381</v>
          </cell>
          <cell r="J135">
            <v>32.202657494569408</v>
          </cell>
          <cell r="K135">
            <v>30.327546940681405</v>
          </cell>
          <cell r="L135">
            <v>33.360301634749547</v>
          </cell>
          <cell r="M135">
            <v>0</v>
          </cell>
          <cell r="N135">
            <v>0</v>
          </cell>
          <cell r="O135">
            <v>1.8751105538880033</v>
          </cell>
          <cell r="P135">
            <v>6.1828625887731394E-2</v>
          </cell>
          <cell r="Q135"/>
          <cell r="R135"/>
          <cell r="S135"/>
          <cell r="T135">
            <v>0</v>
          </cell>
          <cell r="U135"/>
          <cell r="V135">
            <v>0</v>
          </cell>
        </row>
        <row r="136">
          <cell r="C136"/>
          <cell r="D136">
            <v>9012</v>
          </cell>
          <cell r="E136" t="str">
            <v>CENTRO DI DIAGNOSTICA STRUM. E DI ANALISI CLIN.- LIGUORI SRL - 009012</v>
          </cell>
          <cell r="F136" t="str">
            <v>011</v>
          </cell>
          <cell r="G136" t="str">
            <v>B</v>
          </cell>
          <cell r="H136">
            <v>9466.0599999999795</v>
          </cell>
          <cell r="I136">
            <v>456</v>
          </cell>
          <cell r="J136">
            <v>20.758903508771883</v>
          </cell>
          <cell r="K136">
            <v>30.327546940681405</v>
          </cell>
          <cell r="L136">
            <v>33.360301634749547</v>
          </cell>
          <cell r="M136">
            <v>0</v>
          </cell>
          <cell r="N136">
            <v>0</v>
          </cell>
          <cell r="O136">
            <v>-9.5686434319095213</v>
          </cell>
          <cell r="P136">
            <v>-0.31550997021371791</v>
          </cell>
          <cell r="Q136">
            <v>3</v>
          </cell>
          <cell r="R136"/>
          <cell r="S136"/>
          <cell r="T136"/>
          <cell r="U136"/>
          <cell r="V136">
            <v>3</v>
          </cell>
        </row>
        <row r="137">
          <cell r="C137"/>
          <cell r="D137">
            <v>770100</v>
          </cell>
          <cell r="E137" t="str">
            <v>CASA DI CURA S.LUCIA SRL - 770100 - 770100</v>
          </cell>
          <cell r="F137" t="str">
            <v>011</v>
          </cell>
          <cell r="G137" t="str">
            <v>B</v>
          </cell>
          <cell r="H137">
            <v>1781.6200000000015</v>
          </cell>
          <cell r="I137">
            <v>99</v>
          </cell>
          <cell r="J137">
            <v>17.996161616161633</v>
          </cell>
          <cell r="K137">
            <v>30.327546940681405</v>
          </cell>
          <cell r="L137">
            <v>33.360301634749547</v>
          </cell>
          <cell r="M137">
            <v>0</v>
          </cell>
          <cell r="N137">
            <v>0</v>
          </cell>
          <cell r="O137">
            <v>-12.331385324519772</v>
          </cell>
          <cell r="P137">
            <v>-0.40660675090666293</v>
          </cell>
          <cell r="Q137">
            <v>3</v>
          </cell>
          <cell r="R137"/>
          <cell r="S137"/>
          <cell r="T137"/>
          <cell r="U137"/>
          <cell r="V137">
            <v>3</v>
          </cell>
        </row>
        <row r="138">
          <cell r="C138"/>
          <cell r="D138" t="str">
            <v>AGG507</v>
          </cell>
          <cell r="E138" t="str">
            <v>RETE DIAGNOSTICA CAMPANA - AGG507</v>
          </cell>
          <cell r="F138" t="str">
            <v>011</v>
          </cell>
          <cell r="G138" t="str">
            <v>B</v>
          </cell>
          <cell r="H138">
            <v>173964.06999999363</v>
          </cell>
          <cell r="I138">
            <v>4226</v>
          </cell>
          <cell r="J138">
            <v>41.165184571697502</v>
          </cell>
          <cell r="K138">
            <v>30.327546940681405</v>
          </cell>
          <cell r="L138">
            <v>33.360301634749547</v>
          </cell>
          <cell r="M138">
            <v>7.8048829369479549</v>
          </cell>
          <cell r="N138">
            <v>32983.43529154206</v>
          </cell>
          <cell r="O138">
            <v>10.837637631016097</v>
          </cell>
          <cell r="P138">
            <v>0.35735292578109829</v>
          </cell>
          <cell r="Q138"/>
          <cell r="R138"/>
          <cell r="S138"/>
          <cell r="T138">
            <v>0</v>
          </cell>
          <cell r="U138"/>
          <cell r="V138">
            <v>0</v>
          </cell>
        </row>
        <row r="139">
          <cell r="C139"/>
          <cell r="D139" t="str">
            <v>AGG513</v>
          </cell>
          <cell r="E139" t="str">
            <v>RETE DIAGNOSTICA VESUVIANA - AGG513</v>
          </cell>
          <cell r="F139" t="str">
            <v>011</v>
          </cell>
          <cell r="G139" t="str">
            <v>B</v>
          </cell>
          <cell r="H139">
            <v>28584.800000000199</v>
          </cell>
          <cell r="I139">
            <v>1718</v>
          </cell>
          <cell r="J139">
            <v>16.638416763678812</v>
          </cell>
          <cell r="K139">
            <v>30.327546940681405</v>
          </cell>
          <cell r="L139">
            <v>33.360301634749547</v>
          </cell>
          <cell r="M139">
            <v>0</v>
          </cell>
          <cell r="N139">
            <v>0</v>
          </cell>
          <cell r="O139">
            <v>-13.689130177002593</v>
          </cell>
          <cell r="P139">
            <v>-0.45137611043114001</v>
          </cell>
          <cell r="Q139">
            <v>3</v>
          </cell>
          <cell r="R139"/>
          <cell r="S139"/>
          <cell r="T139"/>
          <cell r="U139"/>
          <cell r="V139">
            <v>3</v>
          </cell>
        </row>
        <row r="140">
          <cell r="C140"/>
          <cell r="D140" t="str">
            <v>AGG515</v>
          </cell>
          <cell r="E140" t="str">
            <v>LABOR GROUP BIDELLO - AGG515</v>
          </cell>
          <cell r="F140" t="str">
            <v>011</v>
          </cell>
          <cell r="G140" t="str">
            <v>B</v>
          </cell>
          <cell r="H140">
            <v>16014.109999999973</v>
          </cell>
          <cell r="I140">
            <v>710</v>
          </cell>
          <cell r="J140">
            <v>22.555084507042217</v>
          </cell>
          <cell r="K140">
            <v>30.327546940681405</v>
          </cell>
          <cell r="L140">
            <v>33.360301634749547</v>
          </cell>
          <cell r="M140">
            <v>0</v>
          </cell>
          <cell r="N140">
            <v>0</v>
          </cell>
          <cell r="O140">
            <v>-7.7724624336391877</v>
          </cell>
          <cell r="P140">
            <v>-0.25628391405482248</v>
          </cell>
          <cell r="Q140">
            <v>3</v>
          </cell>
          <cell r="R140"/>
          <cell r="S140"/>
          <cell r="T140"/>
          <cell r="U140"/>
          <cell r="V140">
            <v>3</v>
          </cell>
        </row>
        <row r="141">
          <cell r="C141"/>
          <cell r="D141" t="str">
            <v>AGG516</v>
          </cell>
          <cell r="E141" t="str">
            <v>MAVILAB S.C.A.R.L. - AGG516</v>
          </cell>
          <cell r="F141" t="str">
            <v>011</v>
          </cell>
          <cell r="G141" t="str">
            <v>B</v>
          </cell>
          <cell r="H141">
            <v>50373.860000000263</v>
          </cell>
          <cell r="I141">
            <v>2115</v>
          </cell>
          <cell r="J141">
            <v>23.817427895981211</v>
          </cell>
          <cell r="K141">
            <v>30.327546940681405</v>
          </cell>
          <cell r="L141">
            <v>33.360301634749547</v>
          </cell>
          <cell r="M141">
            <v>0</v>
          </cell>
          <cell r="N141">
            <v>0</v>
          </cell>
          <cell r="O141">
            <v>-6.5101190447001933</v>
          </cell>
          <cell r="P141">
            <v>-0.21466025779907416</v>
          </cell>
          <cell r="Q141">
            <v>3</v>
          </cell>
          <cell r="R141"/>
          <cell r="S141"/>
          <cell r="T141"/>
          <cell r="U141"/>
          <cell r="V141">
            <v>3</v>
          </cell>
        </row>
        <row r="142">
          <cell r="C142"/>
          <cell r="D142">
            <v>8122</v>
          </cell>
          <cell r="E142" t="str">
            <v>CENTRO DIAGNOSTICO S. CIRO SRL - 008122</v>
          </cell>
          <cell r="F142" t="str">
            <v>011</v>
          </cell>
          <cell r="G142" t="str">
            <v>C</v>
          </cell>
          <cell r="H142">
            <v>34262.160000000302</v>
          </cell>
          <cell r="I142">
            <v>1724</v>
          </cell>
          <cell r="J142">
            <v>19.873642691415487</v>
          </cell>
          <cell r="K142">
            <v>23.851687024251895</v>
          </cell>
          <cell r="L142">
            <v>26.236855726677085</v>
          </cell>
          <cell r="M142">
            <v>0</v>
          </cell>
          <cell r="N142">
            <v>0</v>
          </cell>
          <cell r="O142">
            <v>-3.9780443328364079</v>
          </cell>
          <cell r="P142">
            <v>-0.1667825143266225</v>
          </cell>
          <cell r="Q142">
            <v>3</v>
          </cell>
          <cell r="R142"/>
          <cell r="S142"/>
          <cell r="T142"/>
          <cell r="U142"/>
          <cell r="V142">
            <v>3</v>
          </cell>
        </row>
        <row r="143">
          <cell r="C143"/>
          <cell r="D143">
            <v>8621</v>
          </cell>
          <cell r="E143" t="str">
            <v>CASA DI CURA MARIA ROSARIA SPA - 008621 - 008621</v>
          </cell>
          <cell r="F143" t="str">
            <v>011</v>
          </cell>
          <cell r="G143" t="str">
            <v>C</v>
          </cell>
          <cell r="H143">
            <v>15758.909999999938</v>
          </cell>
          <cell r="I143">
            <v>812</v>
          </cell>
          <cell r="J143">
            <v>19.407524630541797</v>
          </cell>
          <cell r="K143">
            <v>23.851687024251895</v>
          </cell>
          <cell r="L143">
            <v>26.236855726677085</v>
          </cell>
          <cell r="M143">
            <v>0</v>
          </cell>
          <cell r="N143">
            <v>0</v>
          </cell>
          <cell r="O143">
            <v>-4.4441623937100978</v>
          </cell>
          <cell r="P143">
            <v>-0.18632486621140748</v>
          </cell>
          <cell r="Q143">
            <v>3</v>
          </cell>
          <cell r="R143"/>
          <cell r="S143"/>
          <cell r="T143"/>
          <cell r="U143"/>
          <cell r="V143">
            <v>3</v>
          </cell>
        </row>
        <row r="144">
          <cell r="C144"/>
          <cell r="D144" t="str">
            <v>AGG500</v>
          </cell>
          <cell r="E144" t="str">
            <v>RETE GRUPPO CMO - AGG500</v>
          </cell>
          <cell r="F144" t="str">
            <v>011</v>
          </cell>
          <cell r="G144" t="str">
            <v>C</v>
          </cell>
          <cell r="H144">
            <v>102760.96999999709</v>
          </cell>
          <cell r="I144">
            <v>4455</v>
          </cell>
          <cell r="J144">
            <v>23.066435465768148</v>
          </cell>
          <cell r="K144">
            <v>23.851687024251895</v>
          </cell>
          <cell r="L144">
            <v>26.236855726677085</v>
          </cell>
          <cell r="M144">
            <v>0</v>
          </cell>
          <cell r="N144">
            <v>0</v>
          </cell>
          <cell r="O144">
            <v>-0.78525155848374695</v>
          </cell>
          <cell r="P144">
            <v>-3.2922264898299212E-2</v>
          </cell>
          <cell r="Q144"/>
          <cell r="R144"/>
          <cell r="S144">
            <v>1</v>
          </cell>
          <cell r="T144"/>
          <cell r="U144"/>
          <cell r="V144">
            <v>1</v>
          </cell>
        </row>
        <row r="145">
          <cell r="C145"/>
          <cell r="D145" t="str">
            <v>AGG505</v>
          </cell>
          <cell r="E145" t="str">
            <v>RETE DIAGNOSTICA VESUVIANA - AGG505</v>
          </cell>
          <cell r="F145" t="str">
            <v>011</v>
          </cell>
          <cell r="G145" t="str">
            <v>C</v>
          </cell>
          <cell r="H145">
            <v>277606.04999999632</v>
          </cell>
          <cell r="I145">
            <v>8429</v>
          </cell>
          <cell r="J145">
            <v>32.934636374421203</v>
          </cell>
          <cell r="K145">
            <v>23.851687024251895</v>
          </cell>
          <cell r="L145">
            <v>26.236855726677085</v>
          </cell>
          <cell r="M145">
            <v>6.6977806477441177</v>
          </cell>
          <cell r="N145">
            <v>56455.593079835169</v>
          </cell>
          <cell r="O145">
            <v>9.0829493501693079</v>
          </cell>
          <cell r="P145">
            <v>0.3808095142676472</v>
          </cell>
          <cell r="Q145"/>
          <cell r="R145"/>
          <cell r="S145"/>
          <cell r="T145">
            <v>0</v>
          </cell>
          <cell r="U145"/>
          <cell r="V145">
            <v>0</v>
          </cell>
        </row>
        <row r="146">
          <cell r="C146"/>
          <cell r="D146" t="str">
            <v>AGG509</v>
          </cell>
          <cell r="E146" t="str">
            <v>RETE KAPPA - CMA - AGG509</v>
          </cell>
          <cell r="F146" t="str">
            <v>011</v>
          </cell>
          <cell r="G146" t="str">
            <v>C</v>
          </cell>
          <cell r="H146">
            <v>58939.780000001316</v>
          </cell>
          <cell r="I146">
            <v>4081</v>
          </cell>
          <cell r="J146">
            <v>14.442484685126518</v>
          </cell>
          <cell r="K146">
            <v>23.851687024251895</v>
          </cell>
          <cell r="L146">
            <v>26.236855726677085</v>
          </cell>
          <cell r="M146">
            <v>0</v>
          </cell>
          <cell r="N146">
            <v>0</v>
          </cell>
          <cell r="O146">
            <v>-9.4092023391253772</v>
          </cell>
          <cell r="P146">
            <v>-0.39448791733508398</v>
          </cell>
          <cell r="Q146">
            <v>3</v>
          </cell>
          <cell r="R146"/>
          <cell r="S146"/>
          <cell r="T146"/>
          <cell r="U146"/>
          <cell r="V146">
            <v>3</v>
          </cell>
        </row>
        <row r="147">
          <cell r="C147"/>
          <cell r="D147" t="str">
            <v>AGG511</v>
          </cell>
          <cell r="E147" t="str">
            <v>CAMPANIA LAB SCARL - AGG511</v>
          </cell>
          <cell r="F147" t="str">
            <v>011</v>
          </cell>
          <cell r="G147" t="str">
            <v>C</v>
          </cell>
          <cell r="H147">
            <v>49624.85000000085</v>
          </cell>
          <cell r="I147">
            <v>3095</v>
          </cell>
          <cell r="J147">
            <v>16.033877221324992</v>
          </cell>
          <cell r="K147">
            <v>23.851687024251895</v>
          </cell>
          <cell r="L147">
            <v>26.236855726677085</v>
          </cell>
          <cell r="M147">
            <v>0</v>
          </cell>
          <cell r="N147">
            <v>0</v>
          </cell>
          <cell r="O147">
            <v>-7.8178098029269023</v>
          </cell>
          <cell r="P147">
            <v>-0.32776758285390534</v>
          </cell>
          <cell r="Q147">
            <v>3</v>
          </cell>
          <cell r="R147"/>
          <cell r="S147"/>
          <cell r="T147"/>
          <cell r="U147"/>
          <cell r="V147">
            <v>3</v>
          </cell>
        </row>
        <row r="148">
          <cell r="C148"/>
          <cell r="D148">
            <v>750300</v>
          </cell>
          <cell r="E148" t="str">
            <v>ASTRA S.A.S - 750300</v>
          </cell>
          <cell r="F148" t="str">
            <v>011</v>
          </cell>
          <cell r="G148" t="str">
            <v>A</v>
          </cell>
          <cell r="H148">
            <v>1194.3000000000002</v>
          </cell>
          <cell r="I148">
            <v>19</v>
          </cell>
          <cell r="J148">
            <v>62.857894736842113</v>
          </cell>
          <cell r="K148">
            <v>54.178424657534244</v>
          </cell>
          <cell r="L148">
            <v>59.596267123287674</v>
          </cell>
          <cell r="M148">
            <v>3.2616276135544382</v>
          </cell>
          <cell r="N148">
            <v>61.970924657534326</v>
          </cell>
          <cell r="O148">
            <v>8.679470079307869</v>
          </cell>
          <cell r="P148">
            <v>0.16020159563832706</v>
          </cell>
          <cell r="Q148"/>
          <cell r="R148"/>
          <cell r="S148"/>
          <cell r="T148">
            <v>0</v>
          </cell>
          <cell r="U148"/>
          <cell r="V148">
            <v>0</v>
          </cell>
        </row>
        <row r="149">
          <cell r="C149"/>
          <cell r="D149">
            <v>750500</v>
          </cell>
          <cell r="E149" t="str">
            <v>LABORATORIO DI ANALISI L.R.M. - 750500</v>
          </cell>
          <cell r="F149" t="str">
            <v>011</v>
          </cell>
          <cell r="G149" t="str">
            <v>A</v>
          </cell>
          <cell r="H149">
            <v>1339.1999999999996</v>
          </cell>
          <cell r="I149">
            <v>32</v>
          </cell>
          <cell r="J149">
            <v>41.849999999999987</v>
          </cell>
          <cell r="K149">
            <v>54.178424657534244</v>
          </cell>
          <cell r="L149">
            <v>59.596267123287674</v>
          </cell>
          <cell r="M149">
            <v>0</v>
          </cell>
          <cell r="N149">
            <v>0</v>
          </cell>
          <cell r="O149">
            <v>-12.328424657534256</v>
          </cell>
          <cell r="P149">
            <v>-0.22755229107274941</v>
          </cell>
          <cell r="Q149">
            <v>3</v>
          </cell>
          <cell r="R149"/>
          <cell r="S149"/>
          <cell r="T149"/>
          <cell r="U149"/>
          <cell r="V149">
            <v>3</v>
          </cell>
        </row>
        <row r="150">
          <cell r="C150"/>
          <cell r="D150">
            <v>8437</v>
          </cell>
          <cell r="E150" t="str">
            <v>LAB. ANAL. CLINICO CHIMICHE S.CIRO DI V. CARBONE S.A.S - 008437</v>
          </cell>
          <cell r="F150" t="str">
            <v>011</v>
          </cell>
          <cell r="G150" t="str">
            <v>A</v>
          </cell>
          <cell r="H150">
            <v>1017.3000000000001</v>
          </cell>
          <cell r="I150">
            <v>3</v>
          </cell>
          <cell r="J150">
            <v>339.1</v>
          </cell>
          <cell r="K150">
            <v>54.178424657534244</v>
          </cell>
          <cell r="L150">
            <v>59.596267123287674</v>
          </cell>
          <cell r="M150">
            <v>279.50373287671232</v>
          </cell>
          <cell r="N150">
            <v>838.51119863013696</v>
          </cell>
          <cell r="O150">
            <v>284.92157534246576</v>
          </cell>
          <cell r="P150">
            <v>5.2589490584762428</v>
          </cell>
          <cell r="Q150"/>
          <cell r="R150"/>
          <cell r="S150"/>
          <cell r="T150">
            <v>0</v>
          </cell>
          <cell r="U150"/>
          <cell r="V150">
            <v>0</v>
          </cell>
        </row>
        <row r="151">
          <cell r="C151"/>
          <cell r="D151">
            <v>8714</v>
          </cell>
          <cell r="E151" t="str">
            <v>BIOLABOR SAS DI ROSSI LUCIA &amp;  C . - 008714</v>
          </cell>
          <cell r="F151" t="str">
            <v>011</v>
          </cell>
          <cell r="G151"/>
          <cell r="H151">
            <v>41.85</v>
          </cell>
          <cell r="I151">
            <v>1</v>
          </cell>
          <cell r="J151">
            <v>41.85</v>
          </cell>
          <cell r="K151">
            <v>54.178424657534244</v>
          </cell>
          <cell r="L151">
            <v>59.596267123287674</v>
          </cell>
          <cell r="M151">
            <v>0</v>
          </cell>
          <cell r="N151">
            <v>0</v>
          </cell>
          <cell r="O151">
            <v>-12.328424657534242</v>
          </cell>
          <cell r="P151">
            <v>-0.22755229107274916</v>
          </cell>
          <cell r="Q151">
            <v>3</v>
          </cell>
          <cell r="R151"/>
          <cell r="S151"/>
          <cell r="T151"/>
          <cell r="U151"/>
          <cell r="V151">
            <v>3</v>
          </cell>
        </row>
        <row r="152">
          <cell r="C152"/>
          <cell r="D152">
            <v>8111</v>
          </cell>
          <cell r="E152" t="str">
            <v>ANALISI CLINICHE DI VINCENZO V . S.A.S. - 008111</v>
          </cell>
          <cell r="F152" t="str">
            <v>011</v>
          </cell>
          <cell r="G152" t="str">
            <v>A</v>
          </cell>
          <cell r="H152">
            <v>405.40000000000009</v>
          </cell>
          <cell r="I152">
            <v>8</v>
          </cell>
          <cell r="J152">
            <v>50.675000000000011</v>
          </cell>
          <cell r="K152">
            <v>54.178424657534244</v>
          </cell>
          <cell r="L152">
            <v>59.596267123287674</v>
          </cell>
          <cell r="M152">
            <v>0</v>
          </cell>
          <cell r="N152">
            <v>0</v>
          </cell>
          <cell r="O152">
            <v>-3.5034246575342323</v>
          </cell>
          <cell r="P152">
            <v>-6.4664572284624994E-2</v>
          </cell>
          <cell r="Q152"/>
          <cell r="R152">
            <v>2</v>
          </cell>
          <cell r="S152"/>
          <cell r="T152"/>
          <cell r="U152"/>
          <cell r="V152">
            <v>2</v>
          </cell>
        </row>
        <row r="153">
          <cell r="C153"/>
          <cell r="D153">
            <v>9011</v>
          </cell>
          <cell r="E153" t="str">
            <v>ANALISI CLINICHE CHIMICHE DI RUOCCO SAS</v>
          </cell>
          <cell r="F153" t="str">
            <v>011</v>
          </cell>
          <cell r="G153"/>
          <cell r="H153">
            <v>41.85</v>
          </cell>
          <cell r="I153">
            <v>1</v>
          </cell>
          <cell r="J153">
            <v>41.85</v>
          </cell>
          <cell r="K153">
            <v>54.178424657534244</v>
          </cell>
          <cell r="L153">
            <v>59.596267123287674</v>
          </cell>
          <cell r="M153">
            <v>0</v>
          </cell>
          <cell r="N153">
            <v>0</v>
          </cell>
          <cell r="O153">
            <v>-12.328424657534242</v>
          </cell>
          <cell r="P153">
            <v>-0.22755229107274916</v>
          </cell>
          <cell r="Q153">
            <v>3</v>
          </cell>
          <cell r="R153"/>
          <cell r="S153"/>
          <cell r="T153"/>
          <cell r="U153"/>
          <cell r="V153">
            <v>3</v>
          </cell>
        </row>
        <row r="154">
          <cell r="C154"/>
          <cell r="D154">
            <v>731200</v>
          </cell>
          <cell r="E154" t="str">
            <v>CENTRO ANALISI DOTT. AMBROSINO S.N.C. - 731200</v>
          </cell>
          <cell r="F154" t="str">
            <v>011</v>
          </cell>
          <cell r="G154" t="str">
            <v>A</v>
          </cell>
          <cell r="H154">
            <v>815.10000000000014</v>
          </cell>
          <cell r="I154">
            <v>9</v>
          </cell>
          <cell r="J154">
            <v>90.566666666666677</v>
          </cell>
          <cell r="K154">
            <v>54.178424657534244</v>
          </cell>
          <cell r="L154">
            <v>59.596267123287674</v>
          </cell>
          <cell r="M154">
            <v>30.970399543379003</v>
          </cell>
          <cell r="N154">
            <v>278.73359589041104</v>
          </cell>
          <cell r="O154">
            <v>36.388242009132433</v>
          </cell>
          <cell r="P154">
            <v>0.67163713672269276</v>
          </cell>
          <cell r="Q154"/>
          <cell r="R154"/>
          <cell r="S154"/>
          <cell r="T154">
            <v>0</v>
          </cell>
          <cell r="U154"/>
          <cell r="V154">
            <v>0</v>
          </cell>
        </row>
        <row r="155">
          <cell r="C155"/>
          <cell r="D155" t="str">
            <v>76020A</v>
          </cell>
          <cell r="E155" t="str">
            <v>C.E.M. S.P.A. - 76020A</v>
          </cell>
          <cell r="F155" t="str">
            <v>011</v>
          </cell>
          <cell r="G155"/>
          <cell r="H155">
            <v>41.85</v>
          </cell>
          <cell r="I155">
            <v>1</v>
          </cell>
          <cell r="J155">
            <v>41.85</v>
          </cell>
          <cell r="K155">
            <v>54.178424657534244</v>
          </cell>
          <cell r="L155">
            <v>59.596267123287674</v>
          </cell>
          <cell r="M155">
            <v>0</v>
          </cell>
          <cell r="N155">
            <v>0</v>
          </cell>
          <cell r="O155">
            <v>-12.328424657534242</v>
          </cell>
          <cell r="P155">
            <v>-0.22755229107274916</v>
          </cell>
          <cell r="Q155">
            <v>3</v>
          </cell>
          <cell r="R155"/>
          <cell r="S155"/>
          <cell r="T155"/>
          <cell r="U155"/>
          <cell r="V155">
            <v>3</v>
          </cell>
        </row>
        <row r="156">
          <cell r="C156"/>
          <cell r="D156" t="str">
            <v>AGG502</v>
          </cell>
          <cell r="E156" t="str">
            <v>RETE - CENTRO DIAGNOSTICO L.S. - AGG502</v>
          </cell>
          <cell r="F156" t="str">
            <v>011</v>
          </cell>
          <cell r="G156" t="str">
            <v>A</v>
          </cell>
          <cell r="H156">
            <v>1213.6499999999999</v>
          </cell>
          <cell r="I156">
            <v>29</v>
          </cell>
          <cell r="J156">
            <v>41.849999999999994</v>
          </cell>
          <cell r="K156">
            <v>54.178424657534244</v>
          </cell>
          <cell r="L156">
            <v>59.596267123287674</v>
          </cell>
          <cell r="M156">
            <v>0</v>
          </cell>
          <cell r="N156">
            <v>0</v>
          </cell>
          <cell r="O156">
            <v>-12.328424657534249</v>
          </cell>
          <cell r="P156">
            <v>-0.2275522910727493</v>
          </cell>
          <cell r="Q156">
            <v>3</v>
          </cell>
          <cell r="R156"/>
          <cell r="S156"/>
          <cell r="T156"/>
          <cell r="U156"/>
          <cell r="V156">
            <v>3</v>
          </cell>
        </row>
        <row r="157">
          <cell r="C157"/>
          <cell r="D157" t="str">
            <v>AGG503</v>
          </cell>
          <cell r="E157" t="str">
            <v>ILAB S.C.AR.L. - AGG503</v>
          </cell>
          <cell r="F157" t="str">
            <v>011</v>
          </cell>
          <cell r="G157" t="str">
            <v>A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/>
          <cell r="R157"/>
          <cell r="S157"/>
          <cell r="T157">
            <v>0</v>
          </cell>
          <cell r="U157"/>
          <cell r="V157">
            <v>0</v>
          </cell>
        </row>
        <row r="158">
          <cell r="C158"/>
          <cell r="D158" t="str">
            <v>AGG508</v>
          </cell>
          <cell r="E158" t="str">
            <v>RETE DIAGNOSTICA BIOMEDICA GROUP S.C.A.R.L. - AGG508</v>
          </cell>
          <cell r="F158" t="str">
            <v>011</v>
          </cell>
          <cell r="G158" t="str">
            <v>A</v>
          </cell>
          <cell r="H158">
            <v>1464.7499999999993</v>
          </cell>
          <cell r="I158">
            <v>35</v>
          </cell>
          <cell r="J158">
            <v>41.84999999999998</v>
          </cell>
          <cell r="K158">
            <v>54.178424657534244</v>
          </cell>
          <cell r="L158">
            <v>59.596267123287674</v>
          </cell>
          <cell r="M158">
            <v>0</v>
          </cell>
          <cell r="N158">
            <v>0</v>
          </cell>
          <cell r="O158">
            <v>-12.328424657534264</v>
          </cell>
          <cell r="P158">
            <v>-0.22755229107274955</v>
          </cell>
          <cell r="Q158">
            <v>3</v>
          </cell>
          <cell r="R158"/>
          <cell r="S158"/>
          <cell r="T158"/>
          <cell r="U158"/>
          <cell r="V158">
            <v>3</v>
          </cell>
        </row>
        <row r="159">
          <cell r="C159"/>
          <cell r="D159" t="str">
            <v>AGG512</v>
          </cell>
          <cell r="E159" t="str">
            <v>RETE ASCLEPIO - LABORATORIO ANALISI SANNINO S.R.L.S - AGG512</v>
          </cell>
          <cell r="F159" t="str">
            <v>011</v>
          </cell>
          <cell r="G159"/>
          <cell r="H159">
            <v>125.55000000000001</v>
          </cell>
          <cell r="I159">
            <v>3</v>
          </cell>
          <cell r="J159">
            <v>41.85</v>
          </cell>
          <cell r="K159">
            <v>54.178424657534244</v>
          </cell>
          <cell r="L159">
            <v>59.596267123287674</v>
          </cell>
          <cell r="M159">
            <v>0</v>
          </cell>
          <cell r="N159">
            <v>0</v>
          </cell>
          <cell r="O159">
            <v>-12.328424657534242</v>
          </cell>
          <cell r="P159">
            <v>-0.22755229107274916</v>
          </cell>
          <cell r="Q159">
            <v>3</v>
          </cell>
          <cell r="R159"/>
          <cell r="S159"/>
          <cell r="T159"/>
          <cell r="U159"/>
          <cell r="V159">
            <v>3</v>
          </cell>
        </row>
        <row r="160">
          <cell r="C160"/>
          <cell r="D160" t="str">
            <v>AGG514</v>
          </cell>
          <cell r="E160" t="str">
            <v>RETE LABORATORI DELLA GALA - AGG514</v>
          </cell>
          <cell r="F160" t="str">
            <v>011</v>
          </cell>
          <cell r="G160" t="str">
            <v>A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/>
          <cell r="R160"/>
          <cell r="S160"/>
          <cell r="T160">
            <v>0</v>
          </cell>
          <cell r="U160"/>
          <cell r="V160">
            <v>0</v>
          </cell>
        </row>
        <row r="161">
          <cell r="C161"/>
          <cell r="D161" t="str">
            <v>AGG517</v>
          </cell>
          <cell r="E161" t="str">
            <v>RETE NOVA BIOMEDICA - AGG517</v>
          </cell>
          <cell r="F161" t="str">
            <v>011</v>
          </cell>
          <cell r="G161" t="str">
            <v>A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/>
          <cell r="R161"/>
          <cell r="S161"/>
          <cell r="T161">
            <v>0</v>
          </cell>
          <cell r="U161"/>
          <cell r="V161">
            <v>0</v>
          </cell>
        </row>
        <row r="162">
          <cell r="C162"/>
          <cell r="D162" t="str">
            <v>AMB526</v>
          </cell>
          <cell r="E162" t="str">
            <v>LABORATORIO D.SSA REGA GIUSEPPINA - AMB526</v>
          </cell>
          <cell r="F162" t="str">
            <v>011</v>
          </cell>
          <cell r="G162" t="str">
            <v>A</v>
          </cell>
          <cell r="H162">
            <v>209.25</v>
          </cell>
          <cell r="I162">
            <v>5</v>
          </cell>
          <cell r="J162">
            <v>41.85</v>
          </cell>
          <cell r="K162">
            <v>54.178424657534244</v>
          </cell>
          <cell r="L162">
            <v>59.596267123287674</v>
          </cell>
          <cell r="M162">
            <v>0</v>
          </cell>
          <cell r="N162">
            <v>0</v>
          </cell>
          <cell r="O162">
            <v>-12.328424657534242</v>
          </cell>
          <cell r="P162">
            <v>-0.22755229107274916</v>
          </cell>
          <cell r="Q162">
            <v>3</v>
          </cell>
          <cell r="R162"/>
          <cell r="S162"/>
          <cell r="T162"/>
          <cell r="U162"/>
          <cell r="V162">
            <v>3</v>
          </cell>
        </row>
        <row r="163">
          <cell r="C163"/>
          <cell r="D163">
            <v>8433</v>
          </cell>
          <cell r="E163" t="str">
            <v>CENTRO RICERCHE CLINICHE DI DI COSTANZO ANNA &amp; C. SAS - 008433</v>
          </cell>
          <cell r="F163" t="str">
            <v>011</v>
          </cell>
          <cell r="G163" t="str">
            <v>B</v>
          </cell>
          <cell r="H163">
            <v>551.55000000000007</v>
          </cell>
          <cell r="I163">
            <v>10</v>
          </cell>
          <cell r="J163">
            <v>55.155000000000008</v>
          </cell>
          <cell r="K163">
            <v>222.17914979757069</v>
          </cell>
          <cell r="L163">
            <v>244.39706477732778</v>
          </cell>
          <cell r="M163">
            <v>0</v>
          </cell>
          <cell r="N163">
            <v>0</v>
          </cell>
          <cell r="O163">
            <v>-167.02414979757069</v>
          </cell>
          <cell r="P163">
            <v>-0.7517543835672601</v>
          </cell>
          <cell r="Q163">
            <v>3</v>
          </cell>
          <cell r="R163"/>
          <cell r="S163"/>
          <cell r="T163"/>
          <cell r="U163"/>
          <cell r="V163">
            <v>3</v>
          </cell>
        </row>
        <row r="164">
          <cell r="C164"/>
          <cell r="D164">
            <v>770100</v>
          </cell>
          <cell r="E164" t="str">
            <v>CASA DI CURA S.LUCIA SRL - 770100 - 770100</v>
          </cell>
          <cell r="F164" t="str">
            <v>011</v>
          </cell>
          <cell r="G164" t="str">
            <v>B</v>
          </cell>
          <cell r="H164">
            <v>125.55000000000001</v>
          </cell>
          <cell r="I164">
            <v>3</v>
          </cell>
          <cell r="J164">
            <v>41.85</v>
          </cell>
          <cell r="K164">
            <v>222.17914979757069</v>
          </cell>
          <cell r="L164">
            <v>244.39706477732778</v>
          </cell>
          <cell r="M164">
            <v>0</v>
          </cell>
          <cell r="N164">
            <v>0</v>
          </cell>
          <cell r="O164">
            <v>-180.32914979757069</v>
          </cell>
          <cell r="P164">
            <v>-0.81163849065886751</v>
          </cell>
          <cell r="Q164">
            <v>3</v>
          </cell>
          <cell r="R164"/>
          <cell r="S164"/>
          <cell r="T164"/>
          <cell r="U164"/>
          <cell r="V164">
            <v>3</v>
          </cell>
        </row>
        <row r="165">
          <cell r="C165"/>
          <cell r="D165" t="str">
            <v>AGG507</v>
          </cell>
          <cell r="E165" t="str">
            <v>RETE DIAGNOSTICA CAMPANA - AGG507</v>
          </cell>
          <cell r="F165" t="str">
            <v>011</v>
          </cell>
          <cell r="G165" t="str">
            <v>B</v>
          </cell>
          <cell r="H165">
            <v>50281.499999999956</v>
          </cell>
          <cell r="I165">
            <v>160</v>
          </cell>
          <cell r="J165">
            <v>314.25937499999975</v>
          </cell>
          <cell r="K165">
            <v>222.17914979757069</v>
          </cell>
          <cell r="L165">
            <v>244.39706477732778</v>
          </cell>
          <cell r="M165">
            <v>69.862310222671965</v>
          </cell>
          <cell r="N165">
            <v>11177.969635627514</v>
          </cell>
          <cell r="O165">
            <v>92.080225202429062</v>
          </cell>
          <cell r="P165">
            <v>0.41444134288174267</v>
          </cell>
          <cell r="Q165"/>
          <cell r="R165"/>
          <cell r="S165"/>
          <cell r="T165">
            <v>0</v>
          </cell>
          <cell r="U165"/>
          <cell r="V165">
            <v>0</v>
          </cell>
        </row>
        <row r="166">
          <cell r="C166"/>
          <cell r="D166" t="str">
            <v>AGG513</v>
          </cell>
          <cell r="E166" t="str">
            <v>RETE DIAGNOSTICA VESUVIANA - AGG513</v>
          </cell>
          <cell r="F166" t="str">
            <v>011</v>
          </cell>
          <cell r="G166" t="str">
            <v>B</v>
          </cell>
          <cell r="H166">
            <v>1129.95</v>
          </cell>
          <cell r="I166">
            <v>27</v>
          </cell>
          <cell r="J166">
            <v>41.85</v>
          </cell>
          <cell r="K166">
            <v>222.17914979757069</v>
          </cell>
          <cell r="L166">
            <v>244.39706477732778</v>
          </cell>
          <cell r="M166">
            <v>0</v>
          </cell>
          <cell r="N166">
            <v>0</v>
          </cell>
          <cell r="O166">
            <v>-180.32914979757069</v>
          </cell>
          <cell r="P166">
            <v>-0.81163849065886751</v>
          </cell>
          <cell r="Q166">
            <v>3</v>
          </cell>
          <cell r="R166"/>
          <cell r="S166"/>
          <cell r="T166"/>
          <cell r="U166"/>
          <cell r="V166">
            <v>3</v>
          </cell>
        </row>
        <row r="167">
          <cell r="C167"/>
          <cell r="D167" t="str">
            <v>AGG515</v>
          </cell>
          <cell r="E167" t="str">
            <v>LABOR GROUP BIDELLO - AGG515</v>
          </cell>
          <cell r="F167" t="str">
            <v>011</v>
          </cell>
          <cell r="G167" t="str">
            <v>B</v>
          </cell>
          <cell r="H167">
            <v>601.55000000000007</v>
          </cell>
          <cell r="I167">
            <v>11</v>
          </cell>
          <cell r="J167">
            <v>54.686363636363645</v>
          </cell>
          <cell r="K167">
            <v>222.17914979757069</v>
          </cell>
          <cell r="L167">
            <v>244.39706477732778</v>
          </cell>
          <cell r="M167">
            <v>0</v>
          </cell>
          <cell r="N167">
            <v>0</v>
          </cell>
          <cell r="O167">
            <v>-167.49278616120705</v>
          </cell>
          <cell r="P167">
            <v>-0.75386365603528127</v>
          </cell>
          <cell r="Q167">
            <v>3</v>
          </cell>
          <cell r="R167"/>
          <cell r="S167"/>
          <cell r="T167"/>
          <cell r="U167"/>
          <cell r="V167">
            <v>3</v>
          </cell>
        </row>
        <row r="168">
          <cell r="C168"/>
          <cell r="D168" t="str">
            <v>AGG516</v>
          </cell>
          <cell r="E168" t="str">
            <v>MAVILAB S.C.A.R.L. - AGG516</v>
          </cell>
          <cell r="F168" t="str">
            <v>011</v>
          </cell>
          <cell r="G168" t="str">
            <v>B</v>
          </cell>
          <cell r="H168">
            <v>2188.1499999999992</v>
          </cell>
          <cell r="I168">
            <v>36</v>
          </cell>
          <cell r="J168">
            <v>60.78194444444442</v>
          </cell>
          <cell r="K168">
            <v>222.17914979757069</v>
          </cell>
          <cell r="L168">
            <v>244.39706477732778</v>
          </cell>
          <cell r="M168">
            <v>0</v>
          </cell>
          <cell r="N168">
            <v>0</v>
          </cell>
          <cell r="O168">
            <v>-161.39720535312625</v>
          </cell>
          <cell r="P168">
            <v>-0.72642822470144752</v>
          </cell>
          <cell r="Q168">
            <v>3</v>
          </cell>
          <cell r="R168"/>
          <cell r="S168"/>
          <cell r="T168"/>
          <cell r="U168"/>
          <cell r="V168">
            <v>3</v>
          </cell>
        </row>
        <row r="169">
          <cell r="C169"/>
          <cell r="D169">
            <v>8122</v>
          </cell>
          <cell r="E169" t="str">
            <v>CENTRO DIAGNOSTICO S. CIRO SRL - 008122</v>
          </cell>
          <cell r="F169" t="str">
            <v>011</v>
          </cell>
          <cell r="G169" t="str">
            <v>C</v>
          </cell>
          <cell r="H169">
            <v>450</v>
          </cell>
          <cell r="I169">
            <v>1</v>
          </cell>
          <cell r="J169">
            <v>450</v>
          </cell>
          <cell r="K169">
            <v>400.84449134655927</v>
          </cell>
          <cell r="L169">
            <v>440.92894048121525</v>
          </cell>
          <cell r="M169">
            <v>9.0710595187847503</v>
          </cell>
          <cell r="N169">
            <v>9.0710595187847503</v>
          </cell>
          <cell r="O169">
            <v>49.155508653440734</v>
          </cell>
          <cell r="P169">
            <v>0.12262987196933241</v>
          </cell>
          <cell r="Q169"/>
          <cell r="R169"/>
          <cell r="S169"/>
          <cell r="T169">
            <v>0</v>
          </cell>
          <cell r="U169"/>
          <cell r="V169">
            <v>0</v>
          </cell>
        </row>
        <row r="170">
          <cell r="C170"/>
          <cell r="D170">
            <v>8621</v>
          </cell>
          <cell r="E170" t="str">
            <v>CASA DI CURA MARIA ROSARIA SPA - 008621 - 008621</v>
          </cell>
          <cell r="F170" t="str">
            <v>011</v>
          </cell>
          <cell r="G170" t="str">
            <v>C</v>
          </cell>
          <cell r="H170">
            <v>37643</v>
          </cell>
          <cell r="I170">
            <v>78</v>
          </cell>
          <cell r="J170">
            <v>482.60256410256409</v>
          </cell>
          <cell r="K170">
            <v>400.84449134655927</v>
          </cell>
          <cell r="L170">
            <v>440.92894048121525</v>
          </cell>
          <cell r="M170">
            <v>41.673623621348838</v>
          </cell>
          <cell r="N170">
            <v>3250.5426424652096</v>
          </cell>
          <cell r="O170">
            <v>81.758072756004822</v>
          </cell>
          <cell r="P170">
            <v>0.20396456611229569</v>
          </cell>
          <cell r="Q170"/>
          <cell r="R170"/>
          <cell r="S170"/>
          <cell r="T170">
            <v>0</v>
          </cell>
          <cell r="U170"/>
          <cell r="V170">
            <v>0</v>
          </cell>
        </row>
        <row r="171">
          <cell r="C171"/>
          <cell r="D171" t="str">
            <v>AGG500</v>
          </cell>
          <cell r="E171" t="str">
            <v>RETE GRUPPO CMO - AGG500</v>
          </cell>
          <cell r="F171" t="str">
            <v>011</v>
          </cell>
          <cell r="G171" t="str">
            <v>C</v>
          </cell>
          <cell r="H171">
            <v>177500.70000000004</v>
          </cell>
          <cell r="I171">
            <v>420</v>
          </cell>
          <cell r="J171">
            <v>422.62071428571437</v>
          </cell>
          <cell r="K171">
            <v>400.84449134655927</v>
          </cell>
          <cell r="L171">
            <v>440.92894048121525</v>
          </cell>
          <cell r="M171">
            <v>0</v>
          </cell>
          <cell r="N171">
            <v>0</v>
          </cell>
          <cell r="O171">
            <v>21.776222939155105</v>
          </cell>
          <cell r="P171">
            <v>5.4325863044798521E-2</v>
          </cell>
          <cell r="Q171"/>
          <cell r="R171"/>
          <cell r="S171"/>
          <cell r="T171">
            <v>0</v>
          </cell>
          <cell r="U171"/>
          <cell r="V171">
            <v>0</v>
          </cell>
        </row>
        <row r="172">
          <cell r="C172"/>
          <cell r="D172" t="str">
            <v>AGG505</v>
          </cell>
          <cell r="E172" t="str">
            <v>RETE DIAGNOSTICA VESUVIANA - AGG505</v>
          </cell>
          <cell r="F172" t="str">
            <v>011</v>
          </cell>
          <cell r="G172" t="str">
            <v>C</v>
          </cell>
          <cell r="H172">
            <v>422176.39999999927</v>
          </cell>
          <cell r="I172">
            <v>930</v>
          </cell>
          <cell r="J172">
            <v>453.95311827956908</v>
          </cell>
          <cell r="K172">
            <v>400.84449134655927</v>
          </cell>
          <cell r="L172">
            <v>440.92894048121525</v>
          </cell>
          <cell r="M172">
            <v>13.024177798353833</v>
          </cell>
          <cell r="N172">
            <v>12112.485352469064</v>
          </cell>
          <cell r="O172">
            <v>53.108626933009816</v>
          </cell>
          <cell r="P172">
            <v>0.13249184678727077</v>
          </cell>
          <cell r="Q172"/>
          <cell r="R172"/>
          <cell r="S172"/>
          <cell r="T172">
            <v>0</v>
          </cell>
          <cell r="U172"/>
          <cell r="V172">
            <v>0</v>
          </cell>
        </row>
        <row r="173">
          <cell r="C173"/>
          <cell r="D173" t="str">
            <v>AGG509</v>
          </cell>
          <cell r="E173" t="str">
            <v>RETE KAPPA - CMA - AGG509</v>
          </cell>
          <cell r="F173" t="str">
            <v>011</v>
          </cell>
          <cell r="G173" t="str">
            <v>C</v>
          </cell>
          <cell r="H173">
            <v>310122.64999999967</v>
          </cell>
          <cell r="I173">
            <v>911</v>
          </cell>
          <cell r="J173">
            <v>340.42003293084485</v>
          </cell>
          <cell r="K173">
            <v>400.84449134655927</v>
          </cell>
          <cell r="L173">
            <v>440.92894048121525</v>
          </cell>
          <cell r="M173">
            <v>0</v>
          </cell>
          <cell r="N173">
            <v>0</v>
          </cell>
          <cell r="O173">
            <v>-60.424458415714412</v>
          </cell>
          <cell r="P173">
            <v>-0.15074289336677715</v>
          </cell>
          <cell r="Q173">
            <v>3</v>
          </cell>
          <cell r="R173"/>
          <cell r="S173"/>
          <cell r="T173"/>
          <cell r="U173"/>
          <cell r="V173">
            <v>3</v>
          </cell>
        </row>
        <row r="174">
          <cell r="C174"/>
          <cell r="D174" t="str">
            <v>AGG511</v>
          </cell>
          <cell r="E174" t="str">
            <v>CAMPANIA LAB SCARL - AGG511</v>
          </cell>
          <cell r="F174" t="str">
            <v>011</v>
          </cell>
          <cell r="G174" t="str">
            <v>C</v>
          </cell>
          <cell r="H174">
            <v>1707.8499999999995</v>
          </cell>
          <cell r="I174">
            <v>29</v>
          </cell>
          <cell r="J174">
            <v>58.89137931034481</v>
          </cell>
          <cell r="K174">
            <v>400.84449134655927</v>
          </cell>
          <cell r="L174">
            <v>440.92894048121525</v>
          </cell>
          <cell r="M174">
            <v>0</v>
          </cell>
          <cell r="N174">
            <v>0</v>
          </cell>
          <cell r="O174">
            <v>-341.95311203621446</v>
          </cell>
          <cell r="P174">
            <v>-0.85308172974384489</v>
          </cell>
          <cell r="Q174">
            <v>3</v>
          </cell>
          <cell r="R174"/>
          <cell r="S174"/>
          <cell r="T174"/>
          <cell r="U174"/>
          <cell r="V174">
            <v>3</v>
          </cell>
        </row>
        <row r="175">
          <cell r="C175" t="str">
            <v>MN8122</v>
          </cell>
          <cell r="D175">
            <v>8122</v>
          </cell>
          <cell r="E175" t="str">
            <v>CENTRO DIAGNOSTICO S. CIRO SRL - 008122</v>
          </cell>
          <cell r="F175" t="str">
            <v>007</v>
          </cell>
          <cell r="G175" t="str">
            <v>B1-ex B</v>
          </cell>
          <cell r="H175">
            <v>385866.11</v>
          </cell>
          <cell r="I175">
            <v>2023</v>
          </cell>
          <cell r="J175">
            <v>190.73955017301037</v>
          </cell>
          <cell r="K175">
            <v>167.38473996273081</v>
          </cell>
          <cell r="L175">
            <v>184.12321395900389</v>
          </cell>
          <cell r="M175">
            <v>6.6163362140064805</v>
          </cell>
          <cell r="N175">
            <v>13384.848160935109</v>
          </cell>
          <cell r="O175">
            <v>23.354810210279567</v>
          </cell>
          <cell r="P175">
            <v>0.13952771450658916</v>
          </cell>
          <cell r="Q175"/>
          <cell r="R175"/>
          <cell r="S175"/>
          <cell r="T175">
            <v>0</v>
          </cell>
          <cell r="U175"/>
          <cell r="V175">
            <v>0</v>
          </cell>
        </row>
        <row r="176">
          <cell r="C176" t="str">
            <v>MN8621</v>
          </cell>
          <cell r="D176">
            <v>8621</v>
          </cell>
          <cell r="E176" t="str">
            <v>CASA DI CURA MARIA ROSARIA SPA - 008621</v>
          </cell>
          <cell r="F176" t="str">
            <v>007</v>
          </cell>
          <cell r="G176" t="str">
            <v>B1-ex B</v>
          </cell>
          <cell r="H176">
            <v>602206.01</v>
          </cell>
          <cell r="I176">
            <v>3880</v>
          </cell>
          <cell r="J176">
            <v>155.20773453608248</v>
          </cell>
          <cell r="K176">
            <v>167.38473996273081</v>
          </cell>
          <cell r="L176">
            <v>184.12321395900389</v>
          </cell>
          <cell r="M176">
            <v>0</v>
          </cell>
          <cell r="N176">
            <v>0</v>
          </cell>
          <cell r="O176">
            <v>-12.177005426648321</v>
          </cell>
          <cell r="P176">
            <v>-7.2748599599698288E-2</v>
          </cell>
          <cell r="Q176"/>
          <cell r="R176">
            <v>2</v>
          </cell>
          <cell r="S176"/>
          <cell r="T176"/>
          <cell r="U176"/>
          <cell r="V176">
            <v>2</v>
          </cell>
        </row>
        <row r="177">
          <cell r="C177" t="str">
            <v>MN8122</v>
          </cell>
          <cell r="D177">
            <v>8122</v>
          </cell>
          <cell r="E177" t="str">
            <v>CENTRO DIAGNOSTICO S. CIRO SRL - 008122</v>
          </cell>
          <cell r="F177" t="str">
            <v>007</v>
          </cell>
          <cell r="G177" t="str">
            <v>B2-ex B(PET)</v>
          </cell>
          <cell r="H177">
            <v>777423</v>
          </cell>
          <cell r="I177">
            <v>729</v>
          </cell>
          <cell r="J177">
            <v>1066.4238683127571</v>
          </cell>
          <cell r="K177">
            <v>1067.9275497814474</v>
          </cell>
          <cell r="L177">
            <v>1174.7203047595922</v>
          </cell>
          <cell r="M177">
            <v>0</v>
          </cell>
          <cell r="N177">
            <v>0</v>
          </cell>
          <cell r="O177">
            <v>-1.5036814686902744</v>
          </cell>
          <cell r="P177">
            <v>-1.4080369674871714E-3</v>
          </cell>
          <cell r="Q177"/>
          <cell r="R177"/>
          <cell r="S177">
            <v>1</v>
          </cell>
          <cell r="T177"/>
          <cell r="U177"/>
          <cell r="V177">
            <v>1</v>
          </cell>
        </row>
        <row r="178">
          <cell r="C178" t="str">
            <v>MN8621</v>
          </cell>
          <cell r="D178">
            <v>8621</v>
          </cell>
          <cell r="E178" t="str">
            <v>CASA DI CURA MARIA ROSARIA SPA - 008621 - 008621</v>
          </cell>
          <cell r="F178" t="str">
            <v>007</v>
          </cell>
          <cell r="G178" t="str">
            <v>B2-ex B(PET)</v>
          </cell>
          <cell r="H178">
            <v>3620302.65</v>
          </cell>
          <cell r="I178">
            <v>3389</v>
          </cell>
          <cell r="J178">
            <v>1068.2510032457951</v>
          </cell>
          <cell r="K178">
            <v>1067.9275497814474</v>
          </cell>
          <cell r="L178">
            <v>1174.7203047595922</v>
          </cell>
          <cell r="M178">
            <v>0</v>
          </cell>
          <cell r="N178">
            <v>0</v>
          </cell>
          <cell r="O178">
            <v>0.32345346434772182</v>
          </cell>
          <cell r="P178">
            <v>3.0287959554364612E-4</v>
          </cell>
          <cell r="Q178"/>
          <cell r="R178"/>
          <cell r="S178"/>
          <cell r="T178">
            <v>0</v>
          </cell>
          <cell r="U178"/>
          <cell r="V178">
            <v>0</v>
          </cell>
        </row>
        <row r="179">
          <cell r="C179" t="str">
            <v>MN8425</v>
          </cell>
          <cell r="D179">
            <v>8425</v>
          </cell>
          <cell r="E179" t="str">
            <v>C.M.O. S.R.L. - VIA ROMA 23-27(MN) T.ANNUNZ. - 008425</v>
          </cell>
          <cell r="F179" t="str">
            <v>007</v>
          </cell>
          <cell r="G179" t="str">
            <v>C (PET-TC)</v>
          </cell>
          <cell r="H179">
            <v>1582750.1999999573</v>
          </cell>
          <cell r="I179">
            <v>1491</v>
          </cell>
          <cell r="J179">
            <v>1061.5360160965508</v>
          </cell>
          <cell r="K179">
            <v>1061.5360160965508</v>
          </cell>
          <cell r="L179">
            <v>1167.689617706206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/>
          <cell r="R179"/>
          <cell r="S179"/>
          <cell r="T179">
            <v>0</v>
          </cell>
          <cell r="U179"/>
          <cell r="V179">
            <v>0</v>
          </cell>
        </row>
        <row r="180">
          <cell r="C180" t="str">
            <v>RAD8220</v>
          </cell>
          <cell r="D180">
            <v>8220</v>
          </cell>
          <cell r="E180" t="str">
            <v>CENTRO RADIOLOGICO QUARANTELLI SRL - 008220</v>
          </cell>
          <cell r="F180" t="str">
            <v>008</v>
          </cell>
          <cell r="G180" t="str">
            <v>A</v>
          </cell>
          <cell r="H180">
            <v>168594.86</v>
          </cell>
          <cell r="I180">
            <v>5271</v>
          </cell>
          <cell r="J180">
            <v>31.985365205843291</v>
          </cell>
          <cell r="K180">
            <v>32.214708963262879</v>
          </cell>
          <cell r="L180">
            <v>35.436179859589167</v>
          </cell>
          <cell r="M180">
            <v>0</v>
          </cell>
          <cell r="N180">
            <v>0</v>
          </cell>
          <cell r="O180">
            <v>-0.22934375741958846</v>
          </cell>
          <cell r="P180">
            <v>-7.1192248758518437E-3</v>
          </cell>
          <cell r="Q180"/>
          <cell r="R180"/>
          <cell r="S180">
            <v>1</v>
          </cell>
          <cell r="T180"/>
          <cell r="U180"/>
          <cell r="V180">
            <v>1</v>
          </cell>
        </row>
        <row r="181">
          <cell r="C181" t="str">
            <v>RAD150102</v>
          </cell>
          <cell r="D181">
            <v>150102</v>
          </cell>
          <cell r="E181" t="str">
            <v>C.D.C.S.MARIA LA BRUNA SPA VILLA DELLE QUERCE - 150102 - 150102</v>
          </cell>
          <cell r="F181" t="str">
            <v>008</v>
          </cell>
          <cell r="G181" t="str">
            <v>A</v>
          </cell>
          <cell r="H181">
            <v>25925.89</v>
          </cell>
          <cell r="I181">
            <v>639</v>
          </cell>
          <cell r="J181">
            <v>40.572597809076683</v>
          </cell>
          <cell r="K181">
            <v>32.214708963262879</v>
          </cell>
          <cell r="L181">
            <v>35.436179859589167</v>
          </cell>
          <cell r="M181">
            <v>5.136417949487516</v>
          </cell>
          <cell r="N181">
            <v>3282.1710697225226</v>
          </cell>
          <cell r="O181">
            <v>8.3578888458138039</v>
          </cell>
          <cell r="P181">
            <v>0.25944325169428045</v>
          </cell>
          <cell r="Q181"/>
          <cell r="R181"/>
          <cell r="S181"/>
          <cell r="T181">
            <v>0</v>
          </cell>
          <cell r="U181"/>
          <cell r="V181">
            <v>0</v>
          </cell>
        </row>
        <row r="182">
          <cell r="C182" t="str">
            <v>RAD710400</v>
          </cell>
          <cell r="D182">
            <v>710400</v>
          </cell>
          <cell r="E182" t="str">
            <v>IOS SRL - 710400 - 710400</v>
          </cell>
          <cell r="F182" t="str">
            <v>008</v>
          </cell>
          <cell r="G182" t="str">
            <v>A</v>
          </cell>
          <cell r="H182">
            <v>90465.19</v>
          </cell>
          <cell r="I182">
            <v>3261</v>
          </cell>
          <cell r="J182">
            <v>27.741548604722478</v>
          </cell>
          <cell r="K182">
            <v>32.214708963262879</v>
          </cell>
          <cell r="L182">
            <v>35.436179859589167</v>
          </cell>
          <cell r="M182">
            <v>0</v>
          </cell>
          <cell r="N182">
            <v>0</v>
          </cell>
          <cell r="O182">
            <v>-4.4731603585404009</v>
          </cell>
          <cell r="P182">
            <v>-0.13885459476419665</v>
          </cell>
          <cell r="Q182">
            <v>3</v>
          </cell>
          <cell r="R182"/>
          <cell r="S182"/>
          <cell r="T182"/>
          <cell r="U182"/>
          <cell r="V182">
            <v>3</v>
          </cell>
        </row>
        <row r="183">
          <cell r="C183" t="str">
            <v>RAD730300</v>
          </cell>
          <cell r="D183">
            <v>730300</v>
          </cell>
          <cell r="E183" t="str">
            <v>CENTRO DI RADIOLOGIA VITOLO - 730300</v>
          </cell>
          <cell r="F183" t="str">
            <v>008</v>
          </cell>
          <cell r="G183" t="str">
            <v>A</v>
          </cell>
          <cell r="H183">
            <v>288147.44</v>
          </cell>
          <cell r="I183">
            <v>7944</v>
          </cell>
          <cell r="J183">
            <v>36.272336354481368</v>
          </cell>
          <cell r="K183">
            <v>32.214708963262879</v>
          </cell>
          <cell r="L183">
            <v>35.436179859589167</v>
          </cell>
          <cell r="M183">
            <v>0.8361564948922009</v>
          </cell>
          <cell r="N183">
            <v>6642.4271954236438</v>
          </cell>
          <cell r="O183">
            <v>4.0576273912184888</v>
          </cell>
          <cell r="P183">
            <v>0.12595573642604502</v>
          </cell>
          <cell r="Q183"/>
          <cell r="R183"/>
          <cell r="S183"/>
          <cell r="T183">
            <v>0</v>
          </cell>
          <cell r="U183"/>
          <cell r="V183">
            <v>0</v>
          </cell>
        </row>
        <row r="184">
          <cell r="C184" t="str">
            <v>RAD730400</v>
          </cell>
          <cell r="D184">
            <v>730400</v>
          </cell>
          <cell r="E184" t="str">
            <v>CENTRO DI RADIOLOGIA GUADAGNO - 730400</v>
          </cell>
          <cell r="F184" t="str">
            <v>008</v>
          </cell>
          <cell r="G184" t="str">
            <v>A</v>
          </cell>
          <cell r="H184">
            <v>294118.8</v>
          </cell>
          <cell r="I184">
            <v>9806</v>
          </cell>
          <cell r="J184">
            <v>29.993758923108299</v>
          </cell>
          <cell r="K184">
            <v>32.214708963262879</v>
          </cell>
          <cell r="L184">
            <v>35.436179859589167</v>
          </cell>
          <cell r="M184">
            <v>0</v>
          </cell>
          <cell r="N184">
            <v>0</v>
          </cell>
          <cell r="O184">
            <v>-2.2209500401545803</v>
          </cell>
          <cell r="P184">
            <v>-6.8942110968232398E-2</v>
          </cell>
          <cell r="Q184"/>
          <cell r="R184">
            <v>2</v>
          </cell>
          <cell r="S184"/>
          <cell r="T184"/>
          <cell r="U184"/>
          <cell r="V184">
            <v>2</v>
          </cell>
        </row>
        <row r="185">
          <cell r="C185" t="str">
            <v>RAD8024</v>
          </cell>
          <cell r="D185">
            <v>8024</v>
          </cell>
          <cell r="E185" t="str">
            <v>D.C.P. DI CAPASSO E C.SAS - 008024</v>
          </cell>
          <cell r="F185" t="str">
            <v>008</v>
          </cell>
          <cell r="G185" t="str">
            <v>B</v>
          </cell>
          <cell r="H185">
            <v>315816.75</v>
          </cell>
          <cell r="I185">
            <v>7165</v>
          </cell>
          <cell r="J185">
            <v>44.077704117236564</v>
          </cell>
          <cell r="K185">
            <v>49.160487776071811</v>
          </cell>
          <cell r="L185">
            <v>54.076536553678999</v>
          </cell>
          <cell r="M185">
            <v>0</v>
          </cell>
          <cell r="N185">
            <v>0</v>
          </cell>
          <cell r="O185">
            <v>-5.0827836588352469</v>
          </cell>
          <cell r="P185">
            <v>-0.1033916441591782</v>
          </cell>
          <cell r="Q185">
            <v>3</v>
          </cell>
          <cell r="R185"/>
          <cell r="S185"/>
          <cell r="T185"/>
          <cell r="U185"/>
          <cell r="V185">
            <v>3</v>
          </cell>
        </row>
        <row r="186">
          <cell r="C186" t="str">
            <v>RAD8126</v>
          </cell>
          <cell r="D186">
            <v>8126</v>
          </cell>
          <cell r="E186" t="str">
            <v>STUDIO RADIOLOGICO VENUTI - PALESCANDOLO - 008126</v>
          </cell>
          <cell r="F186" t="str">
            <v>008</v>
          </cell>
          <cell r="G186" t="str">
            <v>B</v>
          </cell>
          <cell r="H186">
            <v>175009.65</v>
          </cell>
          <cell r="I186">
            <v>4306</v>
          </cell>
          <cell r="J186">
            <v>40.643207152810028</v>
          </cell>
          <cell r="K186">
            <v>49.160487776071811</v>
          </cell>
          <cell r="L186">
            <v>54.076536553678999</v>
          </cell>
          <cell r="M186">
            <v>0</v>
          </cell>
          <cell r="N186">
            <v>0</v>
          </cell>
          <cell r="O186">
            <v>-8.517280623261783</v>
          </cell>
          <cell r="P186">
            <v>-0.1732545995486939</v>
          </cell>
          <cell r="Q186">
            <v>3</v>
          </cell>
          <cell r="R186"/>
          <cell r="S186"/>
          <cell r="T186"/>
          <cell r="U186"/>
          <cell r="V186">
            <v>3</v>
          </cell>
        </row>
        <row r="187">
          <cell r="C187" t="str">
            <v>RAD8613</v>
          </cell>
          <cell r="D187">
            <v>8613</v>
          </cell>
          <cell r="E187" t="str">
            <v>STUDIO VOCCIA  DI MARTINO SRL - 008613</v>
          </cell>
          <cell r="F187" t="str">
            <v>008</v>
          </cell>
          <cell r="G187" t="str">
            <v>B</v>
          </cell>
          <cell r="H187">
            <v>45857.85</v>
          </cell>
          <cell r="I187">
            <v>1307</v>
          </cell>
          <cell r="J187">
            <v>35.086342769701602</v>
          </cell>
          <cell r="K187">
            <v>49.160487776071811</v>
          </cell>
          <cell r="L187">
            <v>54.076536553678999</v>
          </cell>
          <cell r="M187">
            <v>0</v>
          </cell>
          <cell r="N187">
            <v>0</v>
          </cell>
          <cell r="O187">
            <v>-14.074145006370209</v>
          </cell>
          <cell r="P187">
            <v>-0.28628977544890438</v>
          </cell>
          <cell r="Q187">
            <v>3</v>
          </cell>
          <cell r="R187"/>
          <cell r="S187"/>
          <cell r="T187"/>
          <cell r="U187"/>
          <cell r="V187">
            <v>3</v>
          </cell>
        </row>
        <row r="188">
          <cell r="C188" t="str">
            <v>RAD150105</v>
          </cell>
          <cell r="D188">
            <v>150105</v>
          </cell>
          <cell r="E188" t="str">
            <v>CLINICA STABIA SPA - 150105 - 150105</v>
          </cell>
          <cell r="F188" t="str">
            <v>008</v>
          </cell>
          <cell r="G188" t="str">
            <v>B</v>
          </cell>
          <cell r="H188">
            <v>789680</v>
          </cell>
          <cell r="I188">
            <v>10121</v>
          </cell>
          <cell r="J188">
            <v>78.023910680762768</v>
          </cell>
          <cell r="K188">
            <v>49.160487776071811</v>
          </cell>
          <cell r="L188">
            <v>54.076536553678999</v>
          </cell>
          <cell r="M188">
            <v>23.947374127083769</v>
          </cell>
          <cell r="N188">
            <v>242371.37354021482</v>
          </cell>
          <cell r="O188">
            <v>28.863422904690957</v>
          </cell>
          <cell r="P188">
            <v>0.58712645480990999</v>
          </cell>
          <cell r="Q188"/>
          <cell r="R188"/>
          <cell r="S188"/>
          <cell r="T188">
            <v>0</v>
          </cell>
          <cell r="U188"/>
          <cell r="V188">
            <v>0</v>
          </cell>
        </row>
        <row r="189">
          <cell r="C189" t="str">
            <v>RAD710600</v>
          </cell>
          <cell r="D189">
            <v>710600</v>
          </cell>
          <cell r="E189" t="str">
            <v>IOS SRL - 710600 - 710600</v>
          </cell>
          <cell r="F189" t="str">
            <v>008</v>
          </cell>
          <cell r="G189" t="str">
            <v>B</v>
          </cell>
          <cell r="H189">
            <v>302828.21999999997</v>
          </cell>
          <cell r="I189">
            <v>4492</v>
          </cell>
          <cell r="J189">
            <v>67.4150089047195</v>
          </cell>
          <cell r="K189">
            <v>49.160487776071811</v>
          </cell>
          <cell r="L189">
            <v>54.076536553678999</v>
          </cell>
          <cell r="M189">
            <v>13.338472351040501</v>
          </cell>
          <cell r="N189">
            <v>59916.417800873933</v>
          </cell>
          <cell r="O189">
            <v>18.254521128647688</v>
          </cell>
          <cell r="P189">
            <v>0.37132506113034996</v>
          </cell>
          <cell r="Q189"/>
          <cell r="R189"/>
          <cell r="S189"/>
          <cell r="T189">
            <v>0</v>
          </cell>
          <cell r="U189"/>
          <cell r="V189">
            <v>0</v>
          </cell>
        </row>
        <row r="190">
          <cell r="C190" t="str">
            <v>RAD750100</v>
          </cell>
          <cell r="D190">
            <v>750100</v>
          </cell>
          <cell r="E190" t="str">
            <v>CASA DI CURA NOSTRA SIGNORA DI LOURDES - 750100 - 750100</v>
          </cell>
          <cell r="F190" t="str">
            <v>008</v>
          </cell>
          <cell r="G190" t="str">
            <v>B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/>
          <cell r="R190"/>
          <cell r="S190"/>
          <cell r="T190">
            <v>0</v>
          </cell>
          <cell r="U190"/>
          <cell r="V190">
            <v>0</v>
          </cell>
        </row>
        <row r="191">
          <cell r="C191" t="str">
            <v>RAD760300</v>
          </cell>
          <cell r="D191">
            <v>760300</v>
          </cell>
          <cell r="E191" t="str">
            <v>RADIOLOGIA MEDICA APRILE S.A.S - 760300</v>
          </cell>
          <cell r="F191" t="str">
            <v>008</v>
          </cell>
          <cell r="G191" t="str">
            <v>B</v>
          </cell>
          <cell r="H191">
            <v>375060.4</v>
          </cell>
          <cell r="I191">
            <v>12297</v>
          </cell>
          <cell r="J191">
            <v>30.500154509229894</v>
          </cell>
          <cell r="K191">
            <v>49.160487776071811</v>
          </cell>
          <cell r="L191">
            <v>54.076536553678999</v>
          </cell>
          <cell r="M191">
            <v>0</v>
          </cell>
          <cell r="N191">
            <v>0</v>
          </cell>
          <cell r="O191">
            <v>-18.660333266841917</v>
          </cell>
          <cell r="P191">
            <v>-0.37957990473651437</v>
          </cell>
          <cell r="Q191">
            <v>3</v>
          </cell>
          <cell r="R191"/>
          <cell r="S191"/>
          <cell r="T191"/>
          <cell r="U191"/>
          <cell r="V191">
            <v>3</v>
          </cell>
        </row>
        <row r="192">
          <cell r="C192" t="str">
            <v>RAD770200</v>
          </cell>
          <cell r="D192">
            <v>770200</v>
          </cell>
          <cell r="E192" t="str">
            <v>CASA DI CURA TRUSSO-CARDIOMED SRL - 770200 - 770200</v>
          </cell>
          <cell r="F192" t="str">
            <v>008</v>
          </cell>
          <cell r="G192" t="str">
            <v>B</v>
          </cell>
          <cell r="H192">
            <v>112580.09</v>
          </cell>
          <cell r="I192">
            <v>1938</v>
          </cell>
          <cell r="J192">
            <v>58.090861713106293</v>
          </cell>
          <cell r="K192">
            <v>49.160487776071811</v>
          </cell>
          <cell r="L192">
            <v>54.076536553678999</v>
          </cell>
          <cell r="M192">
            <v>4.014325159427294</v>
          </cell>
          <cell r="N192">
            <v>7779.7621589700957</v>
          </cell>
          <cell r="O192">
            <v>8.9303739370344815</v>
          </cell>
          <cell r="P192">
            <v>0.18165755347491117</v>
          </cell>
          <cell r="Q192"/>
          <cell r="R192"/>
          <cell r="S192"/>
          <cell r="T192">
            <v>0</v>
          </cell>
          <cell r="U192"/>
          <cell r="V192">
            <v>0</v>
          </cell>
        </row>
        <row r="193">
          <cell r="C193" t="str">
            <v>RAD770500</v>
          </cell>
          <cell r="D193">
            <v>770500</v>
          </cell>
          <cell r="E193" t="str">
            <v>CENTRO PARCO AMBROSIO - 770500</v>
          </cell>
          <cell r="F193" t="str">
            <v>008</v>
          </cell>
          <cell r="G193" t="str">
            <v>B</v>
          </cell>
          <cell r="H193">
            <v>303985.98</v>
          </cell>
          <cell r="I193">
            <v>7582</v>
          </cell>
          <cell r="J193">
            <v>40.093112635188604</v>
          </cell>
          <cell r="K193">
            <v>49.160487776071811</v>
          </cell>
          <cell r="L193">
            <v>54.076536553678999</v>
          </cell>
          <cell r="M193">
            <v>0</v>
          </cell>
          <cell r="N193">
            <v>0</v>
          </cell>
          <cell r="O193">
            <v>-9.0673751408832075</v>
          </cell>
          <cell r="P193">
            <v>-0.18444436886357801</v>
          </cell>
          <cell r="Q193">
            <v>3</v>
          </cell>
          <cell r="R193"/>
          <cell r="S193"/>
          <cell r="T193"/>
          <cell r="U193"/>
          <cell r="V193">
            <v>3</v>
          </cell>
        </row>
        <row r="194">
          <cell r="C194" t="str">
            <v>RADRAD351</v>
          </cell>
          <cell r="D194" t="str">
            <v>RAD351</v>
          </cell>
          <cell r="E194" t="str">
            <v>RADAN DI FRANCESCO PANE SAS - RAD351</v>
          </cell>
          <cell r="F194" t="str">
            <v>008</v>
          </cell>
          <cell r="G194" t="str">
            <v>B</v>
          </cell>
          <cell r="H194">
            <v>76632.160000000003</v>
          </cell>
          <cell r="I194">
            <v>1594</v>
          </cell>
          <cell r="J194">
            <v>48.075382685069009</v>
          </cell>
          <cell r="K194">
            <v>49.160487776071811</v>
          </cell>
          <cell r="L194">
            <v>54.076536553678999</v>
          </cell>
          <cell r="M194">
            <v>0</v>
          </cell>
          <cell r="N194">
            <v>0</v>
          </cell>
          <cell r="O194">
            <v>-1.0851050910028022</v>
          </cell>
          <cell r="P194">
            <v>-2.2072707983401298E-2</v>
          </cell>
          <cell r="Q194"/>
          <cell r="R194"/>
          <cell r="S194">
            <v>1</v>
          </cell>
          <cell r="T194"/>
          <cell r="U194"/>
          <cell r="V194">
            <v>1</v>
          </cell>
        </row>
        <row r="195">
          <cell r="C195" t="str">
            <v>RAD8127</v>
          </cell>
          <cell r="D195">
            <v>8127</v>
          </cell>
          <cell r="E195" t="str">
            <v>CENTRO DIAGNOSTICO PER IMMAGINI MIDULLA - 008127</v>
          </cell>
          <cell r="F195" t="str">
            <v>008</v>
          </cell>
          <cell r="G195" t="str">
            <v>C</v>
          </cell>
          <cell r="H195">
            <v>379802.79</v>
          </cell>
          <cell r="I195">
            <v>6698</v>
          </cell>
          <cell r="J195">
            <v>56.703910122424602</v>
          </cell>
          <cell r="K195">
            <v>50.095154449760763</v>
          </cell>
          <cell r="L195">
            <v>55.104669894736844</v>
          </cell>
          <cell r="M195">
            <v>1.5992402276877584</v>
          </cell>
          <cell r="N195">
            <v>10711.711045052605</v>
          </cell>
          <cell r="O195">
            <v>6.6087556726638397</v>
          </cell>
          <cell r="P195">
            <v>0.13192405024505122</v>
          </cell>
          <cell r="Q195"/>
          <cell r="R195"/>
          <cell r="S195"/>
          <cell r="T195">
            <v>0</v>
          </cell>
          <cell r="U195"/>
          <cell r="V195">
            <v>0</v>
          </cell>
        </row>
        <row r="196">
          <cell r="C196" t="str">
            <v>RAD8319</v>
          </cell>
          <cell r="D196">
            <v>8319</v>
          </cell>
          <cell r="E196" t="str">
            <v>CENTRO RADIOLOGICO E TERAPIA FISICA S.R.L - 008319 - 008319</v>
          </cell>
          <cell r="F196" t="str">
            <v>008</v>
          </cell>
          <cell r="G196" t="str">
            <v>C</v>
          </cell>
          <cell r="H196">
            <v>849115.53</v>
          </cell>
          <cell r="I196">
            <v>18562</v>
          </cell>
          <cell r="J196">
            <v>45.744829759724169</v>
          </cell>
          <cell r="K196">
            <v>50.095154449760763</v>
          </cell>
          <cell r="L196">
            <v>55.104669894736844</v>
          </cell>
          <cell r="M196">
            <v>0</v>
          </cell>
          <cell r="N196">
            <v>0</v>
          </cell>
          <cell r="O196">
            <v>-4.3503246900365937</v>
          </cell>
          <cell r="P196">
            <v>-8.6841227216884434E-2</v>
          </cell>
          <cell r="Q196"/>
          <cell r="R196">
            <v>2</v>
          </cell>
          <cell r="S196"/>
          <cell r="T196"/>
          <cell r="U196"/>
          <cell r="V196">
            <v>2</v>
          </cell>
        </row>
        <row r="197">
          <cell r="C197" t="str">
            <v>RAD8325</v>
          </cell>
          <cell r="D197">
            <v>8325</v>
          </cell>
          <cell r="E197" t="str">
            <v>CENTRO SALUS DIAGNOSTICA SRL - 008325</v>
          </cell>
          <cell r="F197" t="str">
            <v>008</v>
          </cell>
          <cell r="G197" t="str">
            <v>C</v>
          </cell>
          <cell r="H197">
            <v>456714.48</v>
          </cell>
          <cell r="I197">
            <v>8264</v>
          </cell>
          <cell r="J197">
            <v>55.265546950629236</v>
          </cell>
          <cell r="K197">
            <v>50.095154449760763</v>
          </cell>
          <cell r="L197">
            <v>55.104669894736844</v>
          </cell>
          <cell r="M197">
            <v>0.16087705589239221</v>
          </cell>
          <cell r="N197">
            <v>1329.4879898947293</v>
          </cell>
          <cell r="O197">
            <v>5.1703925008684735</v>
          </cell>
          <cell r="P197">
            <v>0.10321142948174233</v>
          </cell>
          <cell r="Q197"/>
          <cell r="R197"/>
          <cell r="S197"/>
          <cell r="T197">
            <v>0</v>
          </cell>
          <cell r="U197"/>
          <cell r="V197">
            <v>0</v>
          </cell>
        </row>
        <row r="198">
          <cell r="C198" t="str">
            <v>RAD8420</v>
          </cell>
          <cell r="D198">
            <v>8420</v>
          </cell>
          <cell r="E198" t="str">
            <v>CENTRO RADIODIAGNOSTICO GARGIULO SAS DR.GARGIULO G.G.M &amp; C. - 008420</v>
          </cell>
          <cell r="F198" t="str">
            <v>008</v>
          </cell>
          <cell r="G198" t="str">
            <v>C</v>
          </cell>
          <cell r="H198">
            <v>191083.94</v>
          </cell>
          <cell r="I198">
            <v>3504</v>
          </cell>
          <cell r="J198">
            <v>54.533087899543382</v>
          </cell>
          <cell r="K198">
            <v>50.095154449760763</v>
          </cell>
          <cell r="L198">
            <v>55.104669894736844</v>
          </cell>
          <cell r="M198">
            <v>0</v>
          </cell>
          <cell r="N198">
            <v>0</v>
          </cell>
          <cell r="O198">
            <v>4.4379334497826193</v>
          </cell>
          <cell r="P198">
            <v>8.8590074200356389E-2</v>
          </cell>
          <cell r="Q198"/>
          <cell r="R198"/>
          <cell r="S198"/>
          <cell r="T198">
            <v>0</v>
          </cell>
          <cell r="U198"/>
          <cell r="V198">
            <v>0</v>
          </cell>
        </row>
        <row r="199">
          <cell r="C199" t="str">
            <v>RAD8430</v>
          </cell>
          <cell r="D199">
            <v>8430</v>
          </cell>
          <cell r="E199" t="str">
            <v>MAVIS SRL -(EX-EPISTOLATO E C. SAS DI CAROTENUTO C) - 008430 - 008430</v>
          </cell>
          <cell r="F199" t="str">
            <v>008</v>
          </cell>
          <cell r="G199" t="str">
            <v>C</v>
          </cell>
          <cell r="H199">
            <v>1105207.49</v>
          </cell>
          <cell r="I199">
            <v>24583</v>
          </cell>
          <cell r="J199">
            <v>44.958202416303948</v>
          </cell>
          <cell r="K199">
            <v>50.095154449760763</v>
          </cell>
          <cell r="L199">
            <v>55.104669894736844</v>
          </cell>
          <cell r="M199">
            <v>0</v>
          </cell>
          <cell r="N199">
            <v>0</v>
          </cell>
          <cell r="O199">
            <v>-5.1369520334568151</v>
          </cell>
          <cell r="P199">
            <v>-0.10254389051956196</v>
          </cell>
          <cell r="Q199">
            <v>3</v>
          </cell>
          <cell r="R199"/>
          <cell r="S199"/>
          <cell r="T199"/>
          <cell r="U199"/>
          <cell r="V199">
            <v>3</v>
          </cell>
        </row>
        <row r="200">
          <cell r="C200" t="str">
            <v>RAD8436</v>
          </cell>
          <cell r="D200">
            <v>8436</v>
          </cell>
          <cell r="E200" t="str">
            <v>STUDIO DI RADIOLOGIA BARON DI BLASIO ANTONIO &amp; C. SAS - 008436</v>
          </cell>
          <cell r="F200" t="str">
            <v>008</v>
          </cell>
          <cell r="G200" t="str">
            <v>C</v>
          </cell>
          <cell r="H200">
            <v>448330.74</v>
          </cell>
          <cell r="I200">
            <v>7870</v>
          </cell>
          <cell r="J200">
            <v>56.967057179161372</v>
          </cell>
          <cell r="K200">
            <v>50.095154449760763</v>
          </cell>
          <cell r="L200">
            <v>55.104669894736844</v>
          </cell>
          <cell r="M200">
            <v>1.8623872844245284</v>
          </cell>
          <cell r="N200">
            <v>14656.987928421038</v>
          </cell>
          <cell r="O200">
            <v>6.8719027294006096</v>
          </cell>
          <cell r="P200">
            <v>0.13717699455926974</v>
          </cell>
          <cell r="Q200"/>
          <cell r="R200"/>
          <cell r="S200"/>
          <cell r="T200">
            <v>0</v>
          </cell>
          <cell r="U200"/>
          <cell r="V200">
            <v>0</v>
          </cell>
        </row>
        <row r="201">
          <cell r="C201" t="str">
            <v>RAD700500</v>
          </cell>
          <cell r="D201">
            <v>700500</v>
          </cell>
          <cell r="E201" t="str">
            <v>STUDIO DI RADIOLOGIA MEDICA ALTEI S.A.S. DI P.GUERCIA - 700500</v>
          </cell>
          <cell r="F201" t="str">
            <v>008</v>
          </cell>
          <cell r="G201" t="str">
            <v>C</v>
          </cell>
          <cell r="H201">
            <v>495952.76</v>
          </cell>
          <cell r="I201">
            <v>8894</v>
          </cell>
          <cell r="J201">
            <v>55.762621992354397</v>
          </cell>
          <cell r="K201">
            <v>50.095154449760763</v>
          </cell>
          <cell r="L201">
            <v>55.104669894736844</v>
          </cell>
          <cell r="M201">
            <v>0.65795209761755302</v>
          </cell>
          <cell r="N201">
            <v>5851.8259562105168</v>
          </cell>
          <cell r="O201">
            <v>5.6674675425936343</v>
          </cell>
          <cell r="P201">
            <v>0.11313404669262778</v>
          </cell>
          <cell r="Q201"/>
          <cell r="R201"/>
          <cell r="S201"/>
          <cell r="T201">
            <v>0</v>
          </cell>
          <cell r="U201"/>
          <cell r="V201">
            <v>0</v>
          </cell>
        </row>
        <row r="202">
          <cell r="C202" t="str">
            <v>RAD8016</v>
          </cell>
          <cell r="D202">
            <v>8016</v>
          </cell>
          <cell r="E202" t="str">
            <v>ME.DI. MEDITERRANEA DIAGNOSTICA SRL - 008016</v>
          </cell>
          <cell r="F202" t="str">
            <v>008</v>
          </cell>
          <cell r="G202" t="str">
            <v>D</v>
          </cell>
          <cell r="H202">
            <v>2344027.4</v>
          </cell>
          <cell r="I202">
            <v>34192</v>
          </cell>
          <cell r="J202">
            <v>68.554849087505843</v>
          </cell>
          <cell r="K202">
            <v>74.909397020146272</v>
          </cell>
          <cell r="L202">
            <v>82.400336722160901</v>
          </cell>
          <cell r="M202">
            <v>0</v>
          </cell>
          <cell r="N202">
            <v>0</v>
          </cell>
          <cell r="O202">
            <v>-6.3545479326404291</v>
          </cell>
          <cell r="P202">
            <v>-8.4829783517432727E-2</v>
          </cell>
          <cell r="Q202"/>
          <cell r="R202">
            <v>2</v>
          </cell>
          <cell r="S202"/>
          <cell r="T202"/>
          <cell r="U202"/>
          <cell r="V202">
            <v>2</v>
          </cell>
        </row>
        <row r="203">
          <cell r="C203" t="str">
            <v>RAD8017</v>
          </cell>
          <cell r="D203">
            <v>8017</v>
          </cell>
          <cell r="E203" t="str">
            <v>CENTRO LASER SRL - 008017</v>
          </cell>
          <cell r="F203" t="str">
            <v>008</v>
          </cell>
          <cell r="G203" t="str">
            <v>D</v>
          </cell>
          <cell r="H203">
            <v>1891936.87</v>
          </cell>
          <cell r="I203">
            <v>29503</v>
          </cell>
          <cell r="J203">
            <v>64.126931837440267</v>
          </cell>
          <cell r="K203">
            <v>74.909397020146272</v>
          </cell>
          <cell r="L203">
            <v>82.400336722160901</v>
          </cell>
          <cell r="M203">
            <v>0</v>
          </cell>
          <cell r="N203">
            <v>0</v>
          </cell>
          <cell r="O203">
            <v>-10.782465182706005</v>
          </cell>
          <cell r="P203">
            <v>-0.14394008778105835</v>
          </cell>
          <cell r="Q203">
            <v>3</v>
          </cell>
          <cell r="R203"/>
          <cell r="S203"/>
          <cell r="T203"/>
          <cell r="U203"/>
          <cell r="V203">
            <v>3</v>
          </cell>
        </row>
        <row r="204">
          <cell r="C204" t="str">
            <v>RAD8122</v>
          </cell>
          <cell r="D204">
            <v>8122</v>
          </cell>
          <cell r="E204" t="str">
            <v>CENTRO DIAGNOSTICO S. CIRO SRL - 008122</v>
          </cell>
          <cell r="F204" t="str">
            <v>008</v>
          </cell>
          <cell r="G204" t="str">
            <v>D</v>
          </cell>
          <cell r="H204">
            <v>1377519.19</v>
          </cell>
          <cell r="I204">
            <v>17272</v>
          </cell>
          <cell r="J204">
            <v>79.754469082908756</v>
          </cell>
          <cell r="K204">
            <v>74.909397020146272</v>
          </cell>
          <cell r="L204">
            <v>82.400336722160901</v>
          </cell>
          <cell r="M204">
            <v>0</v>
          </cell>
          <cell r="N204">
            <v>0</v>
          </cell>
          <cell r="O204">
            <v>4.8450720627624833</v>
          </cell>
          <cell r="P204">
            <v>6.467909575429423E-2</v>
          </cell>
          <cell r="Q204"/>
          <cell r="R204"/>
          <cell r="S204"/>
          <cell r="T204">
            <v>0</v>
          </cell>
          <cell r="U204"/>
          <cell r="V204">
            <v>0</v>
          </cell>
        </row>
        <row r="205">
          <cell r="C205" t="str">
            <v>RAD8323</v>
          </cell>
          <cell r="D205">
            <v>8323</v>
          </cell>
          <cell r="E205" t="str">
            <v>GATTA S.A.S. DEL DOTT.TOMMASO GATTA - 008323</v>
          </cell>
          <cell r="F205" t="str">
            <v>008</v>
          </cell>
          <cell r="G205" t="str">
            <v>D</v>
          </cell>
          <cell r="H205">
            <v>801407.31</v>
          </cell>
          <cell r="I205">
            <v>12900</v>
          </cell>
          <cell r="J205">
            <v>62.124597674418609</v>
          </cell>
          <cell r="K205">
            <v>74.909397020146272</v>
          </cell>
          <cell r="L205">
            <v>82.400336722160901</v>
          </cell>
          <cell r="M205">
            <v>0</v>
          </cell>
          <cell r="N205">
            <v>0</v>
          </cell>
          <cell r="O205">
            <v>-12.784799345727663</v>
          </cell>
          <cell r="P205">
            <v>-0.17067016761981538</v>
          </cell>
          <cell r="Q205">
            <v>3</v>
          </cell>
          <cell r="R205"/>
          <cell r="S205"/>
          <cell r="T205"/>
          <cell r="U205"/>
          <cell r="V205">
            <v>3</v>
          </cell>
        </row>
        <row r="206">
          <cell r="C206" t="str">
            <v>RAD8425</v>
          </cell>
          <cell r="D206">
            <v>8425</v>
          </cell>
          <cell r="E206" t="str">
            <v>C.M.O. S.R.L. - VIA ROMA 23-27(RAD.) T.ANNUNZ. - 008425</v>
          </cell>
          <cell r="F206" t="str">
            <v>008</v>
          </cell>
          <cell r="G206" t="str">
            <v>D</v>
          </cell>
          <cell r="H206">
            <v>5164540.6500000004</v>
          </cell>
          <cell r="I206">
            <v>60786</v>
          </cell>
          <cell r="J206">
            <v>84.962666567959729</v>
          </cell>
          <cell r="K206">
            <v>74.909397020146272</v>
          </cell>
          <cell r="L206">
            <v>82.400336722160901</v>
          </cell>
          <cell r="M206">
            <v>2.5623298457988284</v>
          </cell>
          <cell r="N206">
            <v>155753.78200672759</v>
          </cell>
          <cell r="O206">
            <v>10.053269547813457</v>
          </cell>
          <cell r="P206">
            <v>0.13420571981255852</v>
          </cell>
          <cell r="Q206"/>
          <cell r="R206"/>
          <cell r="S206"/>
          <cell r="T206">
            <v>0</v>
          </cell>
          <cell r="U206"/>
          <cell r="V206">
            <v>0</v>
          </cell>
        </row>
        <row r="207">
          <cell r="C207" t="str">
            <v>RAD8513</v>
          </cell>
          <cell r="D207">
            <v>8513</v>
          </cell>
          <cell r="E207" t="str">
            <v>CENTRO POLIDIAGNOSTICO ASCIONE E PANELLA SRL - 008513</v>
          </cell>
          <cell r="F207" t="str">
            <v>008</v>
          </cell>
          <cell r="G207" t="str">
            <v>D</v>
          </cell>
          <cell r="H207">
            <v>815633.29</v>
          </cell>
          <cell r="I207">
            <v>12617</v>
          </cell>
          <cell r="J207">
            <v>64.645580565903145</v>
          </cell>
          <cell r="K207">
            <v>74.909397020146272</v>
          </cell>
          <cell r="L207">
            <v>82.400336722160901</v>
          </cell>
          <cell r="M207">
            <v>0</v>
          </cell>
          <cell r="N207">
            <v>0</v>
          </cell>
          <cell r="O207">
            <v>-10.263816454243127</v>
          </cell>
          <cell r="P207">
            <v>-0.13701640732046952</v>
          </cell>
          <cell r="Q207">
            <v>3</v>
          </cell>
          <cell r="R207"/>
          <cell r="S207"/>
          <cell r="T207"/>
          <cell r="U207"/>
          <cell r="V207">
            <v>3</v>
          </cell>
        </row>
        <row r="208">
          <cell r="C208" t="str">
            <v>RAD8521</v>
          </cell>
          <cell r="D208">
            <v>8521</v>
          </cell>
          <cell r="E208" t="str">
            <v>DO.CA. S.R.L. - 008521 - 008521</v>
          </cell>
          <cell r="F208" t="str">
            <v>008</v>
          </cell>
          <cell r="G208" t="str">
            <v>D</v>
          </cell>
          <cell r="H208">
            <v>974881.12</v>
          </cell>
          <cell r="I208">
            <v>14462</v>
          </cell>
          <cell r="J208">
            <v>67.409840962522466</v>
          </cell>
          <cell r="K208">
            <v>74.909397020146272</v>
          </cell>
          <cell r="L208">
            <v>82.400336722160901</v>
          </cell>
          <cell r="M208">
            <v>0</v>
          </cell>
          <cell r="N208">
            <v>0</v>
          </cell>
          <cell r="O208">
            <v>-7.4995560576238063</v>
          </cell>
          <cell r="P208">
            <v>-0.10011502369464891</v>
          </cell>
          <cell r="Q208">
            <v>3</v>
          </cell>
          <cell r="R208"/>
          <cell r="S208"/>
          <cell r="T208"/>
          <cell r="U208"/>
          <cell r="V208">
            <v>3</v>
          </cell>
        </row>
        <row r="209">
          <cell r="C209" t="str">
            <v>RAD8620</v>
          </cell>
          <cell r="D209">
            <v>8620</v>
          </cell>
          <cell r="E209" t="str">
            <v>RAGGI X DI LOFFREDO AGNESE E C.SAS - 008620 - 008620</v>
          </cell>
          <cell r="F209" t="str">
            <v>008</v>
          </cell>
          <cell r="G209" t="str">
            <v>D</v>
          </cell>
          <cell r="H209">
            <v>650284.5</v>
          </cell>
          <cell r="I209">
            <v>9409</v>
          </cell>
          <cell r="J209">
            <v>69.113030077585293</v>
          </cell>
          <cell r="K209">
            <v>74.909397020146272</v>
          </cell>
          <cell r="L209">
            <v>82.400336722160901</v>
          </cell>
          <cell r="M209">
            <v>0</v>
          </cell>
          <cell r="N209">
            <v>0</v>
          </cell>
          <cell r="O209">
            <v>-5.7963669425609794</v>
          </cell>
          <cell r="P209">
            <v>-7.7378368711232506E-2</v>
          </cell>
          <cell r="Q209"/>
          <cell r="R209">
            <v>2</v>
          </cell>
          <cell r="S209"/>
          <cell r="T209"/>
          <cell r="U209"/>
          <cell r="V209">
            <v>2</v>
          </cell>
        </row>
        <row r="210">
          <cell r="C210" t="str">
            <v>RAD8621</v>
          </cell>
          <cell r="D210">
            <v>8621</v>
          </cell>
          <cell r="E210" t="str">
            <v>CASA DI CURA MARIA ROSARIA SPA - 008621 - 008621</v>
          </cell>
          <cell r="F210" t="str">
            <v>008</v>
          </cell>
          <cell r="G210" t="str">
            <v>D</v>
          </cell>
          <cell r="H210">
            <v>2371031.25</v>
          </cell>
          <cell r="I210">
            <v>29096</v>
          </cell>
          <cell r="J210">
            <v>81.489938479516084</v>
          </cell>
          <cell r="K210">
            <v>74.909397020146272</v>
          </cell>
          <cell r="L210">
            <v>82.400336722160901</v>
          </cell>
          <cell r="M210">
            <v>0</v>
          </cell>
          <cell r="N210">
            <v>0</v>
          </cell>
          <cell r="O210">
            <v>6.5805414593698117</v>
          </cell>
          <cell r="P210">
            <v>8.7846675065346325E-2</v>
          </cell>
          <cell r="Q210"/>
          <cell r="R210"/>
          <cell r="S210"/>
          <cell r="T210">
            <v>0</v>
          </cell>
          <cell r="U210"/>
          <cell r="V210">
            <v>0</v>
          </cell>
        </row>
        <row r="211">
          <cell r="C211" t="str">
            <v>RAD150111</v>
          </cell>
          <cell r="D211">
            <v>150111</v>
          </cell>
          <cell r="E211" t="str">
            <v>STAZIONE CLIMATICA BIANCHI SRL - 150111 - 150111</v>
          </cell>
          <cell r="F211" t="str">
            <v>008</v>
          </cell>
          <cell r="G211" t="str">
            <v>D</v>
          </cell>
          <cell r="H211">
            <v>398302.91</v>
          </cell>
          <cell r="I211">
            <v>6016</v>
          </cell>
          <cell r="J211">
            <v>66.207265624999991</v>
          </cell>
          <cell r="K211">
            <v>74.909397020146272</v>
          </cell>
          <cell r="L211">
            <v>82.400336722160901</v>
          </cell>
          <cell r="M211">
            <v>0</v>
          </cell>
          <cell r="N211">
            <v>0</v>
          </cell>
          <cell r="O211">
            <v>-8.7021313951462815</v>
          </cell>
          <cell r="P211">
            <v>-0.11616875507362466</v>
          </cell>
          <cell r="Q211">
            <v>3</v>
          </cell>
          <cell r="R211"/>
          <cell r="S211"/>
          <cell r="T211"/>
          <cell r="U211"/>
          <cell r="V211">
            <v>3</v>
          </cell>
        </row>
        <row r="212">
          <cell r="C212" t="str">
            <v>RAD700600</v>
          </cell>
          <cell r="D212">
            <v>700600</v>
          </cell>
          <cell r="E212" t="str">
            <v>ALMA CENTER SERVIZI MEDICALI (RADIOLOGIA) - 700600</v>
          </cell>
          <cell r="F212" t="str">
            <v>008</v>
          </cell>
          <cell r="G212" t="str">
            <v>D</v>
          </cell>
          <cell r="H212">
            <v>1375756.2</v>
          </cell>
          <cell r="I212">
            <v>18463</v>
          </cell>
          <cell r="J212">
            <v>74.514228456913827</v>
          </cell>
          <cell r="K212">
            <v>74.909397020146272</v>
          </cell>
          <cell r="L212">
            <v>82.400336722160901</v>
          </cell>
          <cell r="M212">
            <v>0</v>
          </cell>
          <cell r="N212">
            <v>0</v>
          </cell>
          <cell r="O212">
            <v>-0.39516856323244554</v>
          </cell>
          <cell r="P212">
            <v>-5.2752869326416841E-3</v>
          </cell>
          <cell r="Q212"/>
          <cell r="R212"/>
          <cell r="S212">
            <v>1</v>
          </cell>
          <cell r="T212"/>
          <cell r="U212"/>
          <cell r="V212">
            <v>1</v>
          </cell>
        </row>
        <row r="213">
          <cell r="C213" t="str">
            <v>RAD731600</v>
          </cell>
          <cell r="D213">
            <v>731600</v>
          </cell>
          <cell r="E213" t="str">
            <v>ALPHA S.R.L. - 731600</v>
          </cell>
          <cell r="F213" t="str">
            <v>008</v>
          </cell>
          <cell r="G213" t="str">
            <v>D</v>
          </cell>
          <cell r="H213">
            <v>1681691.04</v>
          </cell>
          <cell r="I213">
            <v>20754</v>
          </cell>
          <cell r="J213">
            <v>81.029731136166518</v>
          </cell>
          <cell r="K213">
            <v>74.909397020146272</v>
          </cell>
          <cell r="L213">
            <v>82.400336722160901</v>
          </cell>
          <cell r="M213">
            <v>0</v>
          </cell>
          <cell r="N213">
            <v>0</v>
          </cell>
          <cell r="O213">
            <v>6.1203341160202456</v>
          </cell>
          <cell r="P213">
            <v>8.1703155538339622E-2</v>
          </cell>
          <cell r="Q213"/>
          <cell r="R213"/>
          <cell r="S213"/>
          <cell r="T213">
            <v>0</v>
          </cell>
          <cell r="U213"/>
          <cell r="V213">
            <v>0</v>
          </cell>
        </row>
        <row r="214">
          <cell r="C214" t="str">
            <v>RAD76020A</v>
          </cell>
          <cell r="D214" t="str">
            <v>76020A</v>
          </cell>
          <cell r="E214" t="str">
            <v>C.E.M. S.P.A. - 76020A</v>
          </cell>
          <cell r="F214" t="str">
            <v>008</v>
          </cell>
          <cell r="G214" t="str">
            <v>D</v>
          </cell>
          <cell r="H214">
            <v>1294246.8600000001</v>
          </cell>
          <cell r="I214">
            <v>13883</v>
          </cell>
          <cell r="J214">
            <v>93.225301447813877</v>
          </cell>
          <cell r="K214">
            <v>74.909397020146272</v>
          </cell>
          <cell r="L214">
            <v>82.400336722160901</v>
          </cell>
          <cell r="M214">
            <v>10.824964725652976</v>
          </cell>
          <cell r="N214">
            <v>150282.98528624026</v>
          </cell>
          <cell r="O214">
            <v>18.315904427667604</v>
          </cell>
          <cell r="P214">
            <v>0.24450743373013256</v>
          </cell>
          <cell r="Q214"/>
          <cell r="R214"/>
          <cell r="S214"/>
          <cell r="T214">
            <v>0</v>
          </cell>
          <cell r="U214"/>
          <cell r="V214">
            <v>0</v>
          </cell>
        </row>
        <row r="215">
          <cell r="C215" t="str">
            <v>RAD770100</v>
          </cell>
          <cell r="D215">
            <v>770100</v>
          </cell>
          <cell r="E215" t="str">
            <v>CASA DI CURA S.LUCIA SRL - 770100 - 770100</v>
          </cell>
          <cell r="F215" t="str">
            <v>008</v>
          </cell>
          <cell r="G215" t="str">
            <v>D</v>
          </cell>
          <cell r="H215">
            <v>609055.6</v>
          </cell>
          <cell r="I215">
            <v>10146</v>
          </cell>
          <cell r="J215">
            <v>60.029134634338654</v>
          </cell>
          <cell r="K215">
            <v>74.909397020146272</v>
          </cell>
          <cell r="L215">
            <v>82.400336722160901</v>
          </cell>
          <cell r="M215">
            <v>0</v>
          </cell>
          <cell r="N215">
            <v>0</v>
          </cell>
          <cell r="O215">
            <v>-14.880262385807619</v>
          </cell>
          <cell r="P215">
            <v>-0.19864346767877059</v>
          </cell>
          <cell r="Q215">
            <v>3</v>
          </cell>
          <cell r="R215"/>
          <cell r="S215"/>
          <cell r="T215"/>
          <cell r="U215"/>
          <cell r="V215">
            <v>3</v>
          </cell>
        </row>
        <row r="216">
          <cell r="C216" t="str">
            <v>RADRAD434</v>
          </cell>
          <cell r="D216" t="str">
            <v>RAD434</v>
          </cell>
          <cell r="E216" t="str">
            <v>RADAN DI FRANCESCO PANE SAS - RAD434</v>
          </cell>
          <cell r="F216" t="str">
            <v>008</v>
          </cell>
          <cell r="G216" t="str">
            <v>D</v>
          </cell>
          <cell r="H216">
            <v>1120798.18</v>
          </cell>
          <cell r="I216">
            <v>15818</v>
          </cell>
          <cell r="J216">
            <v>70.855871791629781</v>
          </cell>
          <cell r="K216">
            <v>74.909397020146272</v>
          </cell>
          <cell r="L216">
            <v>82.400336722160901</v>
          </cell>
          <cell r="M216">
            <v>0</v>
          </cell>
          <cell r="N216">
            <v>0</v>
          </cell>
          <cell r="O216">
            <v>-4.0535252285164916</v>
          </cell>
          <cell r="P216">
            <v>-5.4112372943361554E-2</v>
          </cell>
          <cell r="Q216"/>
          <cell r="R216">
            <v>2</v>
          </cell>
          <cell r="S216"/>
          <cell r="T216"/>
          <cell r="U216"/>
          <cell r="V216">
            <v>2</v>
          </cell>
        </row>
        <row r="217">
          <cell r="C217"/>
          <cell r="D217">
            <v>150105</v>
          </cell>
          <cell r="E217" t="str">
            <v>CLINICA STABIA SPA - 150105</v>
          </cell>
          <cell r="F217" t="str">
            <v>024</v>
          </cell>
          <cell r="G217"/>
          <cell r="H217">
            <v>5192623.13</v>
          </cell>
          <cell r="I217">
            <v>35553</v>
          </cell>
          <cell r="J217">
            <v>146.05302309228475</v>
          </cell>
          <cell r="K217">
            <v>146.05302309228475</v>
          </cell>
          <cell r="L217">
            <v>160.65832540151322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/>
          <cell r="R217"/>
          <cell r="S217"/>
          <cell r="T217">
            <v>0</v>
          </cell>
          <cell r="U217"/>
          <cell r="V217">
            <v>0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3"/>
      <sheetName val="Foglio2"/>
      <sheetName val="Foglio1"/>
      <sheetName val="3_5_2_LAB_prestazioni Del. 1206"/>
    </sheetNames>
    <sheetDataSet>
      <sheetData sheetId="0">
        <row r="4">
          <cell r="C4">
            <v>150102</v>
          </cell>
          <cell r="D4" t="str">
            <v>C.D.C.S.MARIA LA BRUNA SPA VILLA DELLE QUERCE - 150102 - 150102</v>
          </cell>
          <cell r="E4">
            <v>145.07047752385287</v>
          </cell>
          <cell r="F4">
            <v>159.57752527623816</v>
          </cell>
          <cell r="G4">
            <v>126</v>
          </cell>
          <cell r="H4">
            <v>126</v>
          </cell>
          <cell r="I4" t="str">
            <v>Esente</v>
          </cell>
        </row>
        <row r="5">
          <cell r="C5">
            <v>750300</v>
          </cell>
          <cell r="D5" t="str">
            <v>ASTRA S.A.S - 750300</v>
          </cell>
          <cell r="E5">
            <v>61352.175771628819</v>
          </cell>
          <cell r="F5">
            <v>67487.393348791695</v>
          </cell>
          <cell r="G5">
            <v>69705</v>
          </cell>
          <cell r="H5">
            <v>67487.393348791695</v>
          </cell>
          <cell r="I5">
            <v>0</v>
          </cell>
        </row>
        <row r="6">
          <cell r="C6">
            <v>790400</v>
          </cell>
          <cell r="D6" t="str">
            <v>BIO-DIAGNOSTICA POGGIOMARINO SNC - 790400</v>
          </cell>
          <cell r="E6">
            <v>45598.778052201633</v>
          </cell>
          <cell r="F6">
            <v>50158.655857421792</v>
          </cell>
          <cell r="G6">
            <v>54350</v>
          </cell>
          <cell r="H6">
            <v>50158.655857421792</v>
          </cell>
          <cell r="I6">
            <v>0</v>
          </cell>
        </row>
        <row r="7">
          <cell r="C7">
            <v>8027</v>
          </cell>
          <cell r="D7" t="str">
            <v>CENTRO DIAGNOSTICO VARONE SRL - 008027</v>
          </cell>
          <cell r="E7">
            <v>95652.977484919567</v>
          </cell>
          <cell r="F7">
            <v>105218.27523341152</v>
          </cell>
          <cell r="G7">
            <v>106571</v>
          </cell>
          <cell r="H7">
            <v>105218.27523341152</v>
          </cell>
          <cell r="I7">
            <v>0</v>
          </cell>
        </row>
        <row r="8">
          <cell r="C8">
            <v>8111</v>
          </cell>
          <cell r="D8" t="str">
            <v>ANALISI CLINICHE DI VINCENZO V . S.A.S. - 008111</v>
          </cell>
          <cell r="E8">
            <v>60287.217534267133</v>
          </cell>
          <cell r="F8">
            <v>66315.939287693851</v>
          </cell>
          <cell r="G8">
            <v>80640</v>
          </cell>
          <cell r="H8">
            <v>66315.939287693851</v>
          </cell>
          <cell r="I8">
            <v>0</v>
          </cell>
        </row>
        <row r="9">
          <cell r="C9">
            <v>8122</v>
          </cell>
          <cell r="D9" t="str">
            <v>CENTRO DIAGNOSTICO S. CIRO SRL - 008122</v>
          </cell>
          <cell r="E9">
            <v>165559.77134042975</v>
          </cell>
          <cell r="F9">
            <v>182115.74847447273</v>
          </cell>
          <cell r="G9">
            <v>240467</v>
          </cell>
          <cell r="H9">
            <v>182115.74847447273</v>
          </cell>
          <cell r="I9">
            <v>0</v>
          </cell>
        </row>
        <row r="10">
          <cell r="C10">
            <v>8214</v>
          </cell>
          <cell r="D10" t="str">
            <v>CENTRO GUARRACINO SAS DI  MADEO A  C - 008214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C11">
            <v>8215</v>
          </cell>
          <cell r="D11" t="str">
            <v>CENTRO DIAGNOSTICO  "CHECK-UP " S.R.L - 008215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>
            <v>8313</v>
          </cell>
          <cell r="D12" t="str">
            <v>LABORATORIO ANALISI CLINICHE DOTT. R. MARINO S.N.C - 008313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>
            <v>8433</v>
          </cell>
          <cell r="D13" t="str">
            <v>CENTRO RICERCHE CLINICHE DI DI COSTANZO ANNA &amp; C. SAS - 008433</v>
          </cell>
          <cell r="E13">
            <v>100543.79364077735</v>
          </cell>
          <cell r="F13">
            <v>110598.17300485508</v>
          </cell>
          <cell r="G13">
            <v>108671</v>
          </cell>
          <cell r="H13">
            <v>108671</v>
          </cell>
          <cell r="I13">
            <v>0</v>
          </cell>
        </row>
        <row r="14">
          <cell r="C14">
            <v>8437</v>
          </cell>
          <cell r="D14" t="str">
            <v>LAB. ANAL. CLINICO CHIMICHE S.CIRO DI V. CARBONE S.A.S - 008437</v>
          </cell>
          <cell r="E14">
            <v>57591.301876397192</v>
          </cell>
          <cell r="F14">
            <v>63350.432064036911</v>
          </cell>
          <cell r="G14">
            <v>60020</v>
          </cell>
          <cell r="H14">
            <v>60020</v>
          </cell>
          <cell r="I14">
            <v>0</v>
          </cell>
        </row>
        <row r="15">
          <cell r="C15">
            <v>8524</v>
          </cell>
          <cell r="D15" t="str">
            <v>RICERCHE DIAGNOSTICHE DI CIARAVOLO BRUNO &amp; C. S.A.S. - 008524</v>
          </cell>
          <cell r="E15">
            <v>29591.101641843205</v>
          </cell>
          <cell r="F15">
            <v>32550.211806027524</v>
          </cell>
          <cell r="G15">
            <v>25417</v>
          </cell>
          <cell r="H15">
            <v>25417</v>
          </cell>
          <cell r="I15">
            <v>0</v>
          </cell>
        </row>
        <row r="16">
          <cell r="C16">
            <v>8614</v>
          </cell>
          <cell r="D16" t="str">
            <v>LABORATORIO DI ANALISI  RAFFAELE LUIGI MATRONE EX TUCCI  MATRONE SAS - 008614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C17">
            <v>8621</v>
          </cell>
          <cell r="D17" t="str">
            <v>CASA DI CURA MARIA ROSARIA SPA - 008621 - 008621</v>
          </cell>
          <cell r="E17">
            <v>102276.23941041932</v>
          </cell>
          <cell r="F17">
            <v>112503.86335146126</v>
          </cell>
          <cell r="G17">
            <v>122661</v>
          </cell>
          <cell r="H17">
            <v>112503.86335146126</v>
          </cell>
          <cell r="I17">
            <v>0</v>
          </cell>
        </row>
        <row r="18">
          <cell r="C18">
            <v>8714</v>
          </cell>
          <cell r="D18" t="str">
            <v>BIOLABOR SAS DI ROSSI LUCIA &amp;  C . - 008714</v>
          </cell>
          <cell r="E18">
            <v>30992.412063126681</v>
          </cell>
          <cell r="F18">
            <v>34091.653269439354</v>
          </cell>
          <cell r="G18">
            <v>35426</v>
          </cell>
          <cell r="H18">
            <v>34091.653269439354</v>
          </cell>
          <cell r="I18" t="str">
            <v>Esente</v>
          </cell>
        </row>
        <row r="19">
          <cell r="C19">
            <v>8716</v>
          </cell>
          <cell r="D19" t="str">
            <v>ZENITH LAB S.R.L EX ZENITH LAB DI LIONELLI  C SNC. - 008716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C20">
            <v>8810</v>
          </cell>
          <cell r="D20" t="str">
            <v>CE.DI.M.- DI DE GREGORIO GIUSEPPINA &amp; C. S.A.S (EX S.N.C) - 008810</v>
          </cell>
          <cell r="E20">
            <v>72531.747182256353</v>
          </cell>
          <cell r="F20">
            <v>79784.92190048199</v>
          </cell>
          <cell r="G20">
            <v>89615</v>
          </cell>
          <cell r="H20">
            <v>79784.92190048199</v>
          </cell>
          <cell r="I20">
            <v>0</v>
          </cell>
        </row>
        <row r="21">
          <cell r="C21">
            <v>8812</v>
          </cell>
          <cell r="D21" t="str">
            <v>LABORATORIO ANALISI DOTT. ACAMPORA CARMINE - 008812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C22">
            <v>8813</v>
          </cell>
          <cell r="D22" t="str">
            <v>LABORATORI DI RICERCHE CLINICHE DOTT. A.BIFULCO S.R.L. - 008813</v>
          </cell>
          <cell r="E22">
            <v>38372.637121046442</v>
          </cell>
          <cell r="F22">
            <v>42209.900833151085</v>
          </cell>
          <cell r="G22">
            <v>48105</v>
          </cell>
          <cell r="H22">
            <v>42209.900833151085</v>
          </cell>
          <cell r="I22">
            <v>0</v>
          </cell>
        </row>
        <row r="23">
          <cell r="C23">
            <v>9011</v>
          </cell>
          <cell r="D23" t="str">
            <v>ANALISI CLINICHE-CHIMICHE DI DI RUOCCO  SAS - 009011</v>
          </cell>
          <cell r="E23">
            <v>16167.904386873168</v>
          </cell>
          <cell r="F23">
            <v>17784.694825560484</v>
          </cell>
          <cell r="G23">
            <v>14818</v>
          </cell>
          <cell r="H23">
            <v>14818</v>
          </cell>
          <cell r="I23" t="str">
            <v>Esente</v>
          </cell>
        </row>
        <row r="24">
          <cell r="C24">
            <v>9012</v>
          </cell>
          <cell r="D24" t="str">
            <v>CENTRO DI DIAGNOSTICA STRUM. E DI ANALISI CLIN.- LIGUORI SRL - 009012</v>
          </cell>
          <cell r="E24">
            <v>84580.951099079422</v>
          </cell>
          <cell r="F24">
            <v>93039.046208987362</v>
          </cell>
          <cell r="G24">
            <v>85313</v>
          </cell>
          <cell r="H24">
            <v>85313</v>
          </cell>
          <cell r="I24">
            <v>0</v>
          </cell>
        </row>
        <row r="25">
          <cell r="C25">
            <v>9017</v>
          </cell>
          <cell r="D25" t="str">
            <v>CIOPAR DI DRAGO MARIA RAFFAELA S.A.S - 009017</v>
          </cell>
          <cell r="E25">
            <v>23809.514432204676</v>
          </cell>
          <cell r="F25">
            <v>26190.465875425143</v>
          </cell>
          <cell r="G25">
            <v>25626</v>
          </cell>
          <cell r="H25">
            <v>25626</v>
          </cell>
          <cell r="I25" t="str">
            <v>Esente</v>
          </cell>
        </row>
        <row r="26">
          <cell r="C26">
            <v>731100</v>
          </cell>
          <cell r="D26" t="str">
            <v>CENTRO DIAGNOSTICO L.A.C. DI E. A.TORTORA S.A.S. - 731100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C27">
            <v>731200</v>
          </cell>
          <cell r="D27" t="str">
            <v>CENTRO ANALISI DOTT. AMBROSINO S.N.C. - 731200</v>
          </cell>
          <cell r="E27">
            <v>59034.926587626367</v>
          </cell>
          <cell r="F27">
            <v>64938.419246389007</v>
          </cell>
          <cell r="G27">
            <v>60218</v>
          </cell>
          <cell r="H27">
            <v>60218</v>
          </cell>
          <cell r="I27">
            <v>0</v>
          </cell>
        </row>
        <row r="28">
          <cell r="C28">
            <v>750500</v>
          </cell>
          <cell r="D28" t="str">
            <v>LABORATORIO DI ANALISI L.R.M. - 750500</v>
          </cell>
          <cell r="E28">
            <v>88772.77130579084</v>
          </cell>
          <cell r="F28">
            <v>97650.048436369922</v>
          </cell>
          <cell r="G28">
            <v>120568</v>
          </cell>
          <cell r="H28">
            <v>97650.048436369922</v>
          </cell>
          <cell r="I28">
            <v>0</v>
          </cell>
        </row>
        <row r="29">
          <cell r="C29" t="str">
            <v>76020A</v>
          </cell>
          <cell r="D29" t="str">
            <v>C.E.M. S.P.A. - 76020A</v>
          </cell>
          <cell r="E29">
            <v>4135.0759438013538</v>
          </cell>
          <cell r="F29">
            <v>4548.5835381814895</v>
          </cell>
          <cell r="G29">
            <v>4334</v>
          </cell>
          <cell r="H29">
            <v>4334</v>
          </cell>
          <cell r="I29" t="str">
            <v>Esente</v>
          </cell>
        </row>
        <row r="30">
          <cell r="C30">
            <v>770100</v>
          </cell>
          <cell r="D30" t="str">
            <v>CASA DI CURA S.LUCIA SRL - 770100 - 770100</v>
          </cell>
          <cell r="E30">
            <v>7764.1742031523072</v>
          </cell>
          <cell r="F30">
            <v>8540.5916234675387</v>
          </cell>
          <cell r="G30">
            <v>14207</v>
          </cell>
          <cell r="H30">
            <v>8540.5916234675387</v>
          </cell>
          <cell r="I30" t="str">
            <v>Esente</v>
          </cell>
        </row>
        <row r="31">
          <cell r="C31">
            <v>780400</v>
          </cell>
          <cell r="D31" t="str">
            <v>LABORATORIO D.SSA REGA GIUSEPPINA - 780400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C32">
            <v>790100</v>
          </cell>
          <cell r="D32" t="str">
            <v>BIOCENTRO SAS DI GRAZIANO EMILIA E C. - 790100</v>
          </cell>
          <cell r="E32">
            <v>16971.713122158657</v>
          </cell>
          <cell r="F32">
            <v>18668.884434374522</v>
          </cell>
          <cell r="G32">
            <v>17942</v>
          </cell>
          <cell r="H32">
            <v>17942</v>
          </cell>
          <cell r="I32">
            <v>0</v>
          </cell>
        </row>
        <row r="33">
          <cell r="C33" t="str">
            <v>AGG500</v>
          </cell>
          <cell r="D33" t="str">
            <v>RETE GRUPPO CMO - AGG500</v>
          </cell>
          <cell r="E33">
            <v>339220.19056940393</v>
          </cell>
          <cell r="F33">
            <v>373142.20962634432</v>
          </cell>
          <cell r="G33">
            <v>473786</v>
          </cell>
          <cell r="H33">
            <v>373142.20962634432</v>
          </cell>
          <cell r="I33">
            <v>2</v>
          </cell>
        </row>
        <row r="34">
          <cell r="C34" t="str">
            <v>AGG501</v>
          </cell>
          <cell r="D34" t="str">
            <v>BE4LAB S.C.A.R.L. - AGG501</v>
          </cell>
          <cell r="E34">
            <v>134432.79228069654</v>
          </cell>
          <cell r="F34">
            <v>147876.07150876618</v>
          </cell>
          <cell r="G34">
            <v>170051</v>
          </cell>
          <cell r="H34">
            <v>147876.07150876618</v>
          </cell>
          <cell r="I34">
            <v>0</v>
          </cell>
        </row>
        <row r="35">
          <cell r="C35" t="str">
            <v>AGG502</v>
          </cell>
          <cell r="D35" t="str">
            <v>RETE - CENTRO DIAGNOSTICO L.S. - AGG502</v>
          </cell>
          <cell r="E35">
            <v>222297.18743291099</v>
          </cell>
          <cell r="F35">
            <v>244526.90617620209</v>
          </cell>
          <cell r="G35">
            <v>248746</v>
          </cell>
          <cell r="H35">
            <v>244526.90617620209</v>
          </cell>
          <cell r="I35">
            <v>1</v>
          </cell>
        </row>
        <row r="36">
          <cell r="C36" t="str">
            <v>AGG503</v>
          </cell>
          <cell r="D36" t="str">
            <v>ILAB S.C.AR.L. - AGG503</v>
          </cell>
          <cell r="E36">
            <v>256338.70310225472</v>
          </cell>
          <cell r="F36">
            <v>281972.57341248018</v>
          </cell>
          <cell r="G36">
            <v>268864</v>
          </cell>
          <cell r="H36">
            <v>268864</v>
          </cell>
          <cell r="I36">
            <v>1</v>
          </cell>
        </row>
        <row r="37">
          <cell r="C37" t="str">
            <v>AGG504</v>
          </cell>
          <cell r="D37" t="str">
            <v>FUTURLAB - AGG504</v>
          </cell>
          <cell r="E37">
            <v>101823.38179660552</v>
          </cell>
          <cell r="F37">
            <v>112005.71997626607</v>
          </cell>
          <cell r="G37">
            <v>110701</v>
          </cell>
          <cell r="H37">
            <v>110701</v>
          </cell>
          <cell r="I37">
            <v>0</v>
          </cell>
        </row>
        <row r="38">
          <cell r="C38" t="str">
            <v>AGG505</v>
          </cell>
          <cell r="D38" t="str">
            <v>RETE DIAGNOSTICA VESUVIANA - AGG505</v>
          </cell>
          <cell r="E38">
            <v>462997.3859613493</v>
          </cell>
          <cell r="F38">
            <v>509297.12455748423</v>
          </cell>
          <cell r="G38">
            <v>658907</v>
          </cell>
          <cell r="H38">
            <v>509297.12455748423</v>
          </cell>
          <cell r="I38">
            <v>2</v>
          </cell>
        </row>
        <row r="39">
          <cell r="C39" t="str">
            <v>AGG506</v>
          </cell>
          <cell r="D39" t="str">
            <v>RETE MLF ANALISI  S.C.AR.L. - AGG506</v>
          </cell>
          <cell r="E39">
            <v>110143.07349301051</v>
          </cell>
          <cell r="F39">
            <v>121157.38084231157</v>
          </cell>
          <cell r="G39">
            <v>121705</v>
          </cell>
          <cell r="H39">
            <v>121157.38084231157</v>
          </cell>
          <cell r="I39">
            <v>0</v>
          </cell>
        </row>
        <row r="40">
          <cell r="C40" t="str">
            <v>AGG507</v>
          </cell>
          <cell r="D40" t="str">
            <v>RETE DIAGNOSTICA CAMPANA - AGG507</v>
          </cell>
          <cell r="E40">
            <v>213732.83853838706</v>
          </cell>
          <cell r="F40">
            <v>235106.12239222578</v>
          </cell>
          <cell r="G40">
            <v>231934</v>
          </cell>
          <cell r="H40">
            <v>231934</v>
          </cell>
          <cell r="I40">
            <v>1</v>
          </cell>
        </row>
        <row r="41">
          <cell r="C41" t="str">
            <v>AGG508</v>
          </cell>
          <cell r="D41" t="str">
            <v>RETE DIAGNOSTICA BIOMEDICA GROUP S.C.A.R.L. - AGG508</v>
          </cell>
          <cell r="E41">
            <v>206585.80536753492</v>
          </cell>
          <cell r="F41">
            <v>227244.38590428841</v>
          </cell>
          <cell r="G41">
            <v>235794</v>
          </cell>
          <cell r="H41">
            <v>227244.38590428841</v>
          </cell>
          <cell r="I41">
            <v>1</v>
          </cell>
        </row>
        <row r="42">
          <cell r="C42" t="str">
            <v>AGG509</v>
          </cell>
          <cell r="D42" t="str">
            <v>RETE KAPPA - CMA - AGG509</v>
          </cell>
          <cell r="E42">
            <v>336319.66454554233</v>
          </cell>
          <cell r="F42">
            <v>369951.63100009656</v>
          </cell>
          <cell r="G42">
            <v>444353</v>
          </cell>
          <cell r="H42">
            <v>369951.63100009656</v>
          </cell>
          <cell r="I42">
            <v>2</v>
          </cell>
        </row>
        <row r="43">
          <cell r="C43" t="str">
            <v>AGG510</v>
          </cell>
          <cell r="D43" t="str">
            <v>RETE BADINI MEDICAL CENTER SCRL - AGG510</v>
          </cell>
          <cell r="E43">
            <v>72385.762760038415</v>
          </cell>
          <cell r="F43">
            <v>79624.339036042249</v>
          </cell>
          <cell r="G43">
            <v>78924</v>
          </cell>
          <cell r="H43">
            <v>78924</v>
          </cell>
          <cell r="I43">
            <v>0</v>
          </cell>
        </row>
        <row r="44">
          <cell r="C44" t="str">
            <v>AGG511</v>
          </cell>
          <cell r="D44" t="str">
            <v>CAMPANIA LAB SCARL - AGG511</v>
          </cell>
          <cell r="E44">
            <v>330647.36281081766</v>
          </cell>
          <cell r="F44">
            <v>363712.09909189941</v>
          </cell>
          <cell r="G44">
            <v>447021</v>
          </cell>
          <cell r="H44">
            <v>363712.09909189941</v>
          </cell>
          <cell r="I44">
            <v>2</v>
          </cell>
        </row>
        <row r="45">
          <cell r="C45" t="str">
            <v>AGG512</v>
          </cell>
          <cell r="D45" t="str">
            <v>RETE ASCLEPIO - LABORATORIO ANALISI SANNINO S.R.L.S - AGG512</v>
          </cell>
          <cell r="E45">
            <v>106664.4563249035</v>
          </cell>
          <cell r="F45">
            <v>117330.90195739386</v>
          </cell>
          <cell r="G45">
            <v>112179</v>
          </cell>
          <cell r="H45">
            <v>112179</v>
          </cell>
          <cell r="I45">
            <v>0</v>
          </cell>
        </row>
        <row r="46">
          <cell r="C46" t="str">
            <v>AGG513</v>
          </cell>
          <cell r="D46" t="str">
            <v>RETE DIAGNOSTICA VESUVIANA - AGG513</v>
          </cell>
          <cell r="E46">
            <v>128181.28304406861</v>
          </cell>
          <cell r="F46">
            <v>140999.41134847546</v>
          </cell>
          <cell r="G46">
            <v>188167</v>
          </cell>
          <cell r="H46">
            <v>140999.41134847546</v>
          </cell>
          <cell r="I46">
            <v>0</v>
          </cell>
        </row>
        <row r="47">
          <cell r="C47" t="str">
            <v>AGG514</v>
          </cell>
          <cell r="D47" t="str">
            <v>RETE LABORATORI DELLA GALA - AGG514</v>
          </cell>
          <cell r="E47">
            <v>193744.20966751792</v>
          </cell>
          <cell r="F47">
            <v>213118.63063426971</v>
          </cell>
          <cell r="G47">
            <v>210975</v>
          </cell>
          <cell r="H47">
            <v>210975</v>
          </cell>
          <cell r="I47">
            <v>1</v>
          </cell>
        </row>
        <row r="48">
          <cell r="C48" t="str">
            <v>AGG515</v>
          </cell>
          <cell r="D48" t="str">
            <v>LABOR GROUP BIDELLO - AGG515</v>
          </cell>
          <cell r="E48">
            <v>70209.733383413899</v>
          </cell>
          <cell r="F48">
            <v>77230.706721755283</v>
          </cell>
          <cell r="G48">
            <v>87917</v>
          </cell>
          <cell r="H48">
            <v>77230.706721755283</v>
          </cell>
          <cell r="I48">
            <v>0</v>
          </cell>
        </row>
        <row r="49">
          <cell r="C49" t="str">
            <v>AGG516</v>
          </cell>
          <cell r="D49" t="str">
            <v>MAVILAB S.C.A.R.L. - AGG516</v>
          </cell>
          <cell r="E49">
            <v>204585.28428344015</v>
          </cell>
          <cell r="F49">
            <v>225043.81271178418</v>
          </cell>
          <cell r="G49">
            <v>226575</v>
          </cell>
          <cell r="H49">
            <v>225043.81271178418</v>
          </cell>
          <cell r="I49">
            <v>1</v>
          </cell>
        </row>
        <row r="50">
          <cell r="C50" t="str">
            <v>AGG517</v>
          </cell>
          <cell r="D50" t="str">
            <v>RETE NOVA BIOMEDICA - AGG517</v>
          </cell>
          <cell r="E50">
            <v>65042.811752621645</v>
          </cell>
          <cell r="F50">
            <v>71547.092927883816</v>
          </cell>
          <cell r="G50">
            <v>37053</v>
          </cell>
          <cell r="H50">
            <v>37053</v>
          </cell>
          <cell r="I50">
            <v>0</v>
          </cell>
        </row>
        <row r="51">
          <cell r="C51" t="str">
            <v>AGG518</v>
          </cell>
          <cell r="D51" t="str">
            <v>SERVIZI SANITARI VESUVIANI SCARL - AGG518</v>
          </cell>
          <cell r="E51">
            <v>204669.07487276511</v>
          </cell>
          <cell r="F51">
            <v>225135.98236004161</v>
          </cell>
          <cell r="G51">
            <v>233614</v>
          </cell>
          <cell r="H51">
            <v>225135.98236004161</v>
          </cell>
          <cell r="I51">
            <v>1</v>
          </cell>
        </row>
        <row r="52">
          <cell r="C52" t="str">
            <v>AGG519</v>
          </cell>
          <cell r="D52" t="str">
            <v xml:space="preserve">SOCIETA' DIAGNOSTICA PENISOLA SORRENTINA </v>
          </cell>
          <cell r="E52">
            <v>100665.51902125932</v>
          </cell>
          <cell r="F52">
            <v>110732.07092338524</v>
          </cell>
          <cell r="G52">
            <v>122114</v>
          </cell>
          <cell r="H52">
            <v>110732.07092338524</v>
          </cell>
          <cell r="I52">
            <v>0</v>
          </cell>
        </row>
        <row r="53">
          <cell r="C53" t="str">
            <v>AMB526</v>
          </cell>
          <cell r="D53" t="str">
            <v>LABORATORIO D.SSA REGA GIUSEPPINA - AMB526</v>
          </cell>
          <cell r="E53">
            <v>67680.77337959822</v>
          </cell>
          <cell r="F53">
            <v>74448.850717558045</v>
          </cell>
          <cell r="G53">
            <v>140083</v>
          </cell>
          <cell r="H53">
            <v>74448.850717558045</v>
          </cell>
          <cell r="I53">
            <v>0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784B6-B5F1-4260-AB71-A22CAF3D72F1}">
  <sheetPr>
    <tabColor rgb="FF92D050"/>
  </sheetPr>
  <dimension ref="A1:A17"/>
  <sheetViews>
    <sheetView workbookViewId="0">
      <selection activeCell="K10" sqref="K10"/>
    </sheetView>
  </sheetViews>
  <sheetFormatPr defaultRowHeight="15" x14ac:dyDescent="0.25"/>
  <cols>
    <col min="1" max="1" width="116.28515625" customWidth="1"/>
  </cols>
  <sheetData>
    <row r="1" spans="1:1" x14ac:dyDescent="0.25">
      <c r="A1" s="79" t="s">
        <v>287</v>
      </c>
    </row>
    <row r="2" spans="1:1" x14ac:dyDescent="0.25">
      <c r="A2" s="80" t="s">
        <v>286</v>
      </c>
    </row>
    <row r="3" spans="1:1" x14ac:dyDescent="0.25">
      <c r="A3" t="s">
        <v>293</v>
      </c>
    </row>
    <row r="4" spans="1:1" x14ac:dyDescent="0.25">
      <c r="A4" t="s">
        <v>292</v>
      </c>
    </row>
    <row r="6" spans="1:1" x14ac:dyDescent="0.25">
      <c r="A6" s="79" t="s">
        <v>297</v>
      </c>
    </row>
    <row r="7" spans="1:1" x14ac:dyDescent="0.25">
      <c r="A7" t="s">
        <v>288</v>
      </c>
    </row>
    <row r="8" spans="1:1" x14ac:dyDescent="0.25">
      <c r="A8" t="s">
        <v>289</v>
      </c>
    </row>
    <row r="11" spans="1:1" x14ac:dyDescent="0.25">
      <c r="A11" s="79" t="s">
        <v>298</v>
      </c>
    </row>
    <row r="12" spans="1:1" x14ac:dyDescent="0.25">
      <c r="A12" t="s">
        <v>290</v>
      </c>
    </row>
    <row r="13" spans="1:1" x14ac:dyDescent="0.25">
      <c r="A13" t="s">
        <v>294</v>
      </c>
    </row>
    <row r="15" spans="1:1" x14ac:dyDescent="0.25">
      <c r="A15" s="79" t="s">
        <v>299</v>
      </c>
    </row>
    <row r="16" spans="1:1" x14ac:dyDescent="0.25">
      <c r="A16" t="s">
        <v>291</v>
      </c>
    </row>
    <row r="17" spans="1:1" x14ac:dyDescent="0.25">
      <c r="A17" t="s">
        <v>300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89331-DCD3-4D98-837B-84B20D52CD8D}">
  <sheetPr>
    <tabColor rgb="FFFFFF00"/>
    <pageSetUpPr fitToPage="1"/>
  </sheetPr>
  <dimension ref="A1:L100"/>
  <sheetViews>
    <sheetView showGridLines="0" zoomScaleNormal="100" workbookViewId="0">
      <selection activeCell="J22" sqref="J22"/>
    </sheetView>
  </sheetViews>
  <sheetFormatPr defaultColWidth="8.85546875" defaultRowHeight="14.25" customHeight="1" x14ac:dyDescent="0.25"/>
  <cols>
    <col min="1" max="1" width="8.42578125" style="64" customWidth="1"/>
    <col min="2" max="2" width="12.28515625" style="64" customWidth="1"/>
    <col min="3" max="3" width="25.28515625" style="64" customWidth="1"/>
    <col min="4" max="4" width="10.140625" style="64" customWidth="1"/>
    <col min="5" max="6" width="13.7109375" style="64" customWidth="1"/>
    <col min="7" max="8" width="1.140625" style="64" customWidth="1"/>
    <col min="9" max="9" width="29.5703125" style="64" customWidth="1"/>
    <col min="10" max="10" width="12.42578125" style="64" customWidth="1"/>
    <col min="11" max="11" width="15.7109375" style="78" customWidth="1"/>
    <col min="12" max="12" width="16.85546875" style="78" customWidth="1"/>
    <col min="13" max="13" width="1.140625" style="64" customWidth="1"/>
    <col min="14" max="16384" width="8.85546875" style="64"/>
  </cols>
  <sheetData>
    <row r="1" spans="1:12" s="60" customFormat="1" ht="28.15" customHeight="1" x14ac:dyDescent="0.25">
      <c r="A1" s="129" t="s">
        <v>53</v>
      </c>
      <c r="B1" s="129" t="s">
        <v>46</v>
      </c>
      <c r="C1" s="129" t="s">
        <v>45</v>
      </c>
      <c r="D1" s="129" t="s">
        <v>126</v>
      </c>
      <c r="E1" s="129" t="s">
        <v>127</v>
      </c>
      <c r="F1" s="129" t="s">
        <v>274</v>
      </c>
      <c r="I1" s="126" t="s">
        <v>295</v>
      </c>
      <c r="J1" s="127"/>
      <c r="K1" s="127"/>
      <c r="L1" s="128"/>
    </row>
    <row r="2" spans="1:12" s="61" customFormat="1" ht="31.9" customHeight="1" x14ac:dyDescent="0.25">
      <c r="A2" s="129"/>
      <c r="B2" s="129"/>
      <c r="C2" s="129"/>
      <c r="D2" s="129"/>
      <c r="E2" s="129"/>
      <c r="F2" s="129"/>
      <c r="I2" s="62" t="s">
        <v>275</v>
      </c>
      <c r="J2" s="62" t="s">
        <v>276</v>
      </c>
      <c r="K2" s="76" t="s">
        <v>277</v>
      </c>
      <c r="L2" s="76" t="s">
        <v>132</v>
      </c>
    </row>
    <row r="3" spans="1:12" ht="14.25" customHeight="1" x14ac:dyDescent="0.25">
      <c r="A3" s="63"/>
      <c r="B3" s="63"/>
      <c r="C3" s="63"/>
      <c r="D3" s="63"/>
      <c r="E3" s="63"/>
      <c r="F3" s="63"/>
      <c r="I3" s="63"/>
      <c r="J3" s="63"/>
      <c r="K3" s="77"/>
      <c r="L3" s="77"/>
    </row>
    <row r="4" spans="1:12" ht="14.25" customHeight="1" x14ac:dyDescent="0.25">
      <c r="A4" s="63"/>
      <c r="B4" s="63"/>
      <c r="C4" s="63"/>
      <c r="D4" s="63"/>
      <c r="E4" s="63"/>
      <c r="F4" s="63"/>
      <c r="I4" s="63"/>
      <c r="J4" s="63"/>
      <c r="K4" s="77"/>
      <c r="L4" s="77"/>
    </row>
    <row r="5" spans="1:12" ht="14.25" customHeight="1" x14ac:dyDescent="0.25">
      <c r="A5" s="63"/>
      <c r="B5" s="63"/>
      <c r="C5" s="63"/>
      <c r="D5" s="63"/>
      <c r="E5" s="63"/>
      <c r="F5" s="63"/>
      <c r="I5" s="63"/>
      <c r="J5" s="63"/>
      <c r="K5" s="77"/>
      <c r="L5" s="77"/>
    </row>
    <row r="6" spans="1:12" ht="14.25" customHeight="1" x14ac:dyDescent="0.25">
      <c r="A6" s="63"/>
      <c r="B6" s="63"/>
      <c r="C6" s="63"/>
      <c r="D6" s="63"/>
      <c r="E6" s="63"/>
      <c r="F6" s="63"/>
      <c r="I6" s="63"/>
      <c r="J6" s="63"/>
      <c r="K6" s="77"/>
      <c r="L6" s="77"/>
    </row>
    <row r="7" spans="1:12" ht="14.25" customHeight="1" x14ac:dyDescent="0.25">
      <c r="A7" s="63"/>
      <c r="B7" s="63"/>
      <c r="C7" s="63"/>
      <c r="D7" s="63"/>
      <c r="E7" s="63"/>
      <c r="F7" s="63"/>
      <c r="I7" s="63"/>
      <c r="J7" s="63"/>
      <c r="K7" s="77"/>
      <c r="L7" s="77"/>
    </row>
    <row r="8" spans="1:12" ht="14.25" customHeight="1" x14ac:dyDescent="0.25">
      <c r="A8" s="63"/>
      <c r="B8" s="63"/>
      <c r="C8" s="63"/>
      <c r="D8" s="63"/>
      <c r="E8" s="63"/>
      <c r="F8" s="63"/>
      <c r="I8" s="63"/>
      <c r="J8" s="63"/>
      <c r="K8" s="77"/>
      <c r="L8" s="77"/>
    </row>
    <row r="9" spans="1:12" ht="14.25" customHeight="1" x14ac:dyDescent="0.25">
      <c r="A9" s="63"/>
      <c r="B9" s="63"/>
      <c r="C9" s="63"/>
      <c r="D9" s="63"/>
      <c r="E9" s="63"/>
      <c r="F9" s="63"/>
      <c r="I9" s="63"/>
      <c r="J9" s="63"/>
      <c r="K9" s="77"/>
      <c r="L9" s="77"/>
    </row>
    <row r="10" spans="1:12" ht="14.25" customHeight="1" x14ac:dyDescent="0.25">
      <c r="A10" s="63"/>
      <c r="B10" s="63"/>
      <c r="C10" s="63"/>
      <c r="D10" s="63"/>
      <c r="E10" s="63"/>
      <c r="F10" s="63"/>
      <c r="I10" s="63"/>
      <c r="J10" s="63"/>
      <c r="K10" s="77"/>
      <c r="L10" s="77"/>
    </row>
    <row r="11" spans="1:12" ht="14.25" customHeight="1" x14ac:dyDescent="0.25">
      <c r="A11" s="63"/>
      <c r="B11" s="63"/>
      <c r="C11" s="63"/>
      <c r="D11" s="63"/>
      <c r="E11" s="63"/>
      <c r="F11" s="63"/>
      <c r="I11" s="63"/>
      <c r="J11" s="63"/>
      <c r="K11" s="77"/>
      <c r="L11" s="77"/>
    </row>
    <row r="12" spans="1:12" ht="14.25" customHeight="1" x14ac:dyDescent="0.25">
      <c r="A12" s="63"/>
      <c r="B12" s="63"/>
      <c r="C12" s="63"/>
      <c r="D12" s="63"/>
      <c r="E12" s="63"/>
      <c r="F12" s="63"/>
      <c r="I12" s="63"/>
      <c r="J12" s="63"/>
      <c r="K12" s="77"/>
      <c r="L12" s="77"/>
    </row>
    <row r="13" spans="1:12" ht="14.25" customHeight="1" x14ac:dyDescent="0.25">
      <c r="A13" s="63"/>
      <c r="B13" s="63"/>
      <c r="C13" s="63"/>
      <c r="D13" s="63"/>
      <c r="E13" s="63"/>
      <c r="F13" s="63"/>
      <c r="I13" s="63"/>
      <c r="J13" s="63"/>
      <c r="K13" s="77"/>
      <c r="L13" s="77"/>
    </row>
    <row r="14" spans="1:12" ht="14.25" customHeight="1" x14ac:dyDescent="0.25">
      <c r="A14" s="63"/>
      <c r="B14" s="63"/>
      <c r="C14" s="63"/>
      <c r="D14" s="63"/>
      <c r="E14" s="63"/>
      <c r="F14" s="63"/>
      <c r="I14" s="63"/>
      <c r="J14" s="63"/>
      <c r="K14" s="77"/>
      <c r="L14" s="77"/>
    </row>
    <row r="15" spans="1:12" ht="14.25" customHeight="1" x14ac:dyDescent="0.25">
      <c r="A15" s="63"/>
      <c r="B15" s="63"/>
      <c r="C15" s="63"/>
      <c r="D15" s="63"/>
      <c r="E15" s="63"/>
      <c r="F15" s="63"/>
      <c r="I15" s="63"/>
      <c r="J15" s="63"/>
      <c r="K15" s="77"/>
      <c r="L15" s="77"/>
    </row>
    <row r="16" spans="1:12" ht="14.25" customHeight="1" x14ac:dyDescent="0.25">
      <c r="A16" s="63"/>
      <c r="B16" s="63"/>
      <c r="C16" s="63"/>
      <c r="D16" s="63"/>
      <c r="E16" s="63"/>
      <c r="F16" s="63"/>
      <c r="I16" s="63"/>
      <c r="J16" s="63"/>
      <c r="K16" s="77"/>
      <c r="L16" s="77"/>
    </row>
    <row r="17" spans="1:12" ht="14.25" customHeight="1" x14ac:dyDescent="0.25">
      <c r="A17" s="63"/>
      <c r="B17" s="63"/>
      <c r="C17" s="63"/>
      <c r="D17" s="63"/>
      <c r="E17" s="63"/>
      <c r="F17" s="63"/>
      <c r="I17" s="63"/>
      <c r="J17" s="63"/>
      <c r="K17" s="77"/>
      <c r="L17" s="77"/>
    </row>
    <row r="18" spans="1:12" ht="14.25" customHeight="1" x14ac:dyDescent="0.25">
      <c r="A18" s="63"/>
      <c r="B18" s="63"/>
      <c r="C18" s="63"/>
      <c r="D18" s="63"/>
      <c r="E18" s="63"/>
      <c r="F18" s="63"/>
      <c r="I18" s="63"/>
      <c r="J18" s="63"/>
      <c r="K18" s="77"/>
      <c r="L18" s="77"/>
    </row>
    <row r="19" spans="1:12" ht="14.25" customHeight="1" x14ac:dyDescent="0.25">
      <c r="A19" s="63"/>
      <c r="B19" s="63"/>
      <c r="C19" s="63"/>
      <c r="D19" s="63"/>
      <c r="E19" s="63"/>
      <c r="F19" s="63"/>
      <c r="I19" s="63"/>
      <c r="J19" s="63"/>
      <c r="K19" s="77"/>
      <c r="L19" s="77"/>
    </row>
    <row r="20" spans="1:12" ht="14.25" customHeight="1" x14ac:dyDescent="0.25">
      <c r="A20" s="63"/>
      <c r="B20" s="63"/>
      <c r="C20" s="63"/>
      <c r="D20" s="63"/>
      <c r="E20" s="63"/>
      <c r="F20" s="63"/>
      <c r="I20" s="63"/>
      <c r="J20" s="63"/>
      <c r="K20" s="77"/>
      <c r="L20" s="77"/>
    </row>
    <row r="21" spans="1:12" ht="14.25" customHeight="1" x14ac:dyDescent="0.25">
      <c r="A21" s="63"/>
      <c r="B21" s="63"/>
      <c r="C21" s="63"/>
      <c r="D21" s="63"/>
      <c r="E21" s="63"/>
      <c r="F21" s="63"/>
      <c r="I21" s="63"/>
      <c r="J21" s="63"/>
      <c r="K21" s="77"/>
      <c r="L21" s="77"/>
    </row>
    <row r="22" spans="1:12" ht="14.25" customHeight="1" x14ac:dyDescent="0.25">
      <c r="A22" s="63"/>
      <c r="B22" s="63"/>
      <c r="C22" s="63"/>
      <c r="D22" s="63"/>
      <c r="E22" s="63"/>
      <c r="F22" s="63"/>
      <c r="I22" s="63"/>
      <c r="J22" s="63"/>
      <c r="K22" s="77"/>
      <c r="L22" s="77"/>
    </row>
    <row r="23" spans="1:12" ht="14.25" customHeight="1" x14ac:dyDescent="0.25">
      <c r="A23" s="63"/>
      <c r="B23" s="63"/>
      <c r="C23" s="63"/>
      <c r="D23" s="63"/>
      <c r="E23" s="63"/>
      <c r="F23" s="63"/>
      <c r="I23" s="63"/>
      <c r="J23" s="63"/>
      <c r="K23" s="77"/>
      <c r="L23" s="77"/>
    </row>
    <row r="24" spans="1:12" ht="14.25" customHeight="1" x14ac:dyDescent="0.25">
      <c r="A24" s="63"/>
      <c r="B24" s="63"/>
      <c r="C24" s="63"/>
      <c r="D24" s="63"/>
      <c r="E24" s="63"/>
      <c r="F24" s="63"/>
      <c r="I24" s="63"/>
      <c r="J24" s="63"/>
      <c r="K24" s="77"/>
      <c r="L24" s="77"/>
    </row>
    <row r="25" spans="1:12" ht="14.25" customHeight="1" x14ac:dyDescent="0.25">
      <c r="A25" s="63"/>
      <c r="B25" s="63"/>
      <c r="C25" s="63"/>
      <c r="D25" s="63"/>
      <c r="E25" s="63"/>
      <c r="F25" s="63"/>
      <c r="I25" s="63"/>
      <c r="J25" s="63"/>
      <c r="K25" s="77"/>
      <c r="L25" s="77"/>
    </row>
    <row r="26" spans="1:12" ht="14.25" customHeight="1" x14ac:dyDescent="0.25">
      <c r="A26" s="63"/>
      <c r="B26" s="63"/>
      <c r="C26" s="63"/>
      <c r="D26" s="63"/>
      <c r="E26" s="63"/>
      <c r="F26" s="63"/>
      <c r="I26" s="63"/>
      <c r="J26" s="63"/>
      <c r="K26" s="77"/>
      <c r="L26" s="77"/>
    </row>
    <row r="27" spans="1:12" ht="14.25" customHeight="1" x14ac:dyDescent="0.25">
      <c r="A27" s="63"/>
      <c r="B27" s="63"/>
      <c r="C27" s="63"/>
      <c r="D27" s="63"/>
      <c r="E27" s="63"/>
      <c r="F27" s="63"/>
      <c r="I27" s="63"/>
      <c r="J27" s="63"/>
      <c r="K27" s="77"/>
      <c r="L27" s="77"/>
    </row>
    <row r="28" spans="1:12" ht="14.25" customHeight="1" x14ac:dyDescent="0.25">
      <c r="A28" s="63"/>
      <c r="B28" s="63"/>
      <c r="C28" s="63"/>
      <c r="D28" s="63"/>
      <c r="E28" s="63"/>
      <c r="F28" s="63"/>
      <c r="I28" s="63"/>
      <c r="J28" s="63"/>
      <c r="K28" s="77"/>
      <c r="L28" s="77"/>
    </row>
    <row r="29" spans="1:12" ht="14.25" customHeight="1" x14ac:dyDescent="0.25">
      <c r="A29" s="63"/>
      <c r="B29" s="63"/>
      <c r="C29" s="63"/>
      <c r="D29" s="63"/>
      <c r="E29" s="63"/>
      <c r="F29" s="63"/>
      <c r="I29" s="63"/>
      <c r="J29" s="63"/>
      <c r="K29" s="77"/>
      <c r="L29" s="77"/>
    </row>
    <row r="30" spans="1:12" ht="14.25" customHeight="1" x14ac:dyDescent="0.25">
      <c r="A30" s="63"/>
      <c r="B30" s="63"/>
      <c r="C30" s="63"/>
      <c r="D30" s="63"/>
      <c r="E30" s="63"/>
      <c r="F30" s="63"/>
      <c r="I30" s="63"/>
      <c r="J30" s="63"/>
      <c r="K30" s="77"/>
      <c r="L30" s="77"/>
    </row>
    <row r="31" spans="1:12" ht="14.25" customHeight="1" x14ac:dyDescent="0.25">
      <c r="A31" s="63"/>
      <c r="B31" s="63"/>
      <c r="C31" s="63"/>
      <c r="D31" s="63"/>
      <c r="E31" s="63"/>
      <c r="F31" s="63"/>
      <c r="I31" s="63"/>
      <c r="J31" s="63"/>
      <c r="K31" s="77"/>
      <c r="L31" s="77"/>
    </row>
    <row r="32" spans="1:12" ht="14.25" customHeight="1" x14ac:dyDescent="0.25">
      <c r="A32" s="63"/>
      <c r="B32" s="63"/>
      <c r="C32" s="63"/>
      <c r="D32" s="63"/>
      <c r="E32" s="63"/>
      <c r="F32" s="63"/>
      <c r="I32" s="63"/>
      <c r="J32" s="63"/>
      <c r="K32" s="77"/>
      <c r="L32" s="77"/>
    </row>
    <row r="33" spans="1:12" ht="14.25" customHeight="1" x14ac:dyDescent="0.25">
      <c r="A33" s="63"/>
      <c r="B33" s="63"/>
      <c r="C33" s="63"/>
      <c r="D33" s="63"/>
      <c r="E33" s="63"/>
      <c r="F33" s="63"/>
      <c r="I33" s="63"/>
      <c r="J33" s="63"/>
      <c r="K33" s="77"/>
      <c r="L33" s="77"/>
    </row>
    <row r="34" spans="1:12" ht="14.25" customHeight="1" x14ac:dyDescent="0.25">
      <c r="A34" s="63"/>
      <c r="B34" s="63"/>
      <c r="C34" s="63"/>
      <c r="D34" s="63"/>
      <c r="E34" s="63"/>
      <c r="F34" s="63"/>
      <c r="I34" s="63"/>
      <c r="J34" s="63"/>
      <c r="K34" s="77"/>
      <c r="L34" s="77"/>
    </row>
    <row r="35" spans="1:12" ht="14.25" customHeight="1" x14ac:dyDescent="0.25">
      <c r="A35" s="63"/>
      <c r="B35" s="63"/>
      <c r="C35" s="63"/>
      <c r="D35" s="63"/>
      <c r="E35" s="63"/>
      <c r="F35" s="63"/>
      <c r="I35" s="63"/>
      <c r="J35" s="63"/>
      <c r="K35" s="77"/>
      <c r="L35" s="77"/>
    </row>
    <row r="36" spans="1:12" ht="14.25" customHeight="1" x14ac:dyDescent="0.25">
      <c r="A36" s="63"/>
      <c r="B36" s="63"/>
      <c r="C36" s="63"/>
      <c r="D36" s="63"/>
      <c r="E36" s="63"/>
      <c r="F36" s="63"/>
      <c r="I36" s="63"/>
      <c r="J36" s="63"/>
      <c r="K36" s="77"/>
      <c r="L36" s="77"/>
    </row>
    <row r="37" spans="1:12" ht="14.25" customHeight="1" x14ac:dyDescent="0.25">
      <c r="A37" s="63"/>
      <c r="B37" s="63"/>
      <c r="C37" s="63"/>
      <c r="D37" s="63"/>
      <c r="E37" s="63"/>
      <c r="F37" s="63"/>
      <c r="I37" s="63"/>
      <c r="J37" s="63"/>
      <c r="K37" s="77"/>
      <c r="L37" s="77"/>
    </row>
    <row r="38" spans="1:12" ht="14.25" customHeight="1" x14ac:dyDescent="0.25">
      <c r="A38" s="63"/>
      <c r="B38" s="63"/>
      <c r="C38" s="63"/>
      <c r="D38" s="63"/>
      <c r="E38" s="63"/>
      <c r="F38" s="63"/>
      <c r="I38" s="63"/>
      <c r="J38" s="63"/>
      <c r="K38" s="77"/>
      <c r="L38" s="77"/>
    </row>
    <row r="39" spans="1:12" ht="14.25" customHeight="1" x14ac:dyDescent="0.25">
      <c r="A39" s="63"/>
      <c r="B39" s="63"/>
      <c r="C39" s="63"/>
      <c r="D39" s="63"/>
      <c r="E39" s="63"/>
      <c r="F39" s="63"/>
      <c r="I39" s="63"/>
      <c r="J39" s="63"/>
      <c r="K39" s="77"/>
      <c r="L39" s="77"/>
    </row>
    <row r="40" spans="1:12" ht="14.25" customHeight="1" x14ac:dyDescent="0.25">
      <c r="A40" s="63"/>
      <c r="B40" s="63"/>
      <c r="C40" s="63"/>
      <c r="D40" s="63"/>
      <c r="E40" s="63"/>
      <c r="F40" s="63"/>
      <c r="I40" s="63"/>
      <c r="J40" s="63"/>
      <c r="K40" s="77"/>
      <c r="L40" s="77"/>
    </row>
    <row r="41" spans="1:12" ht="14.25" customHeight="1" x14ac:dyDescent="0.25">
      <c r="A41" s="63"/>
      <c r="B41" s="63"/>
      <c r="C41" s="63"/>
      <c r="D41" s="63"/>
      <c r="E41" s="63"/>
      <c r="F41" s="63"/>
      <c r="I41" s="63"/>
      <c r="J41" s="63"/>
      <c r="K41" s="77"/>
      <c r="L41" s="77"/>
    </row>
    <row r="42" spans="1:12" ht="14.25" customHeight="1" x14ac:dyDescent="0.25">
      <c r="A42" s="63"/>
      <c r="B42" s="63"/>
      <c r="C42" s="63"/>
      <c r="D42" s="63"/>
      <c r="E42" s="63"/>
      <c r="F42" s="63"/>
      <c r="I42" s="63"/>
      <c r="J42" s="63"/>
      <c r="K42" s="77"/>
      <c r="L42" s="77"/>
    </row>
    <row r="43" spans="1:12" ht="14.25" customHeight="1" x14ac:dyDescent="0.25">
      <c r="A43" s="63"/>
      <c r="B43" s="63"/>
      <c r="C43" s="63"/>
      <c r="D43" s="63"/>
      <c r="E43" s="63"/>
      <c r="F43" s="63"/>
      <c r="I43" s="63"/>
      <c r="J43" s="63"/>
      <c r="K43" s="77"/>
      <c r="L43" s="77"/>
    </row>
    <row r="44" spans="1:12" ht="14.25" customHeight="1" x14ac:dyDescent="0.25">
      <c r="A44" s="63"/>
      <c r="B44" s="63"/>
      <c r="C44" s="63"/>
      <c r="D44" s="63"/>
      <c r="E44" s="63"/>
      <c r="F44" s="63"/>
      <c r="I44" s="63"/>
      <c r="J44" s="63"/>
      <c r="K44" s="77"/>
      <c r="L44" s="77"/>
    </row>
    <row r="45" spans="1:12" ht="14.25" customHeight="1" x14ac:dyDescent="0.25">
      <c r="A45" s="63"/>
      <c r="B45" s="63"/>
      <c r="C45" s="63"/>
      <c r="D45" s="63"/>
      <c r="E45" s="63"/>
      <c r="F45" s="63"/>
      <c r="I45" s="63"/>
      <c r="J45" s="63"/>
      <c r="K45" s="77"/>
      <c r="L45" s="77"/>
    </row>
    <row r="46" spans="1:12" ht="14.25" customHeight="1" x14ac:dyDescent="0.25">
      <c r="A46" s="63"/>
      <c r="B46" s="63"/>
      <c r="C46" s="63"/>
      <c r="D46" s="63"/>
      <c r="E46" s="63"/>
      <c r="F46" s="63"/>
      <c r="I46" s="63"/>
      <c r="J46" s="63"/>
      <c r="K46" s="77"/>
      <c r="L46" s="77"/>
    </row>
    <row r="47" spans="1:12" ht="14.25" customHeight="1" x14ac:dyDescent="0.25">
      <c r="A47" s="63"/>
      <c r="B47" s="63"/>
      <c r="C47" s="63"/>
      <c r="D47" s="63"/>
      <c r="E47" s="63"/>
      <c r="F47" s="63"/>
      <c r="I47" s="63"/>
      <c r="J47" s="63"/>
      <c r="K47" s="77"/>
      <c r="L47" s="77"/>
    </row>
    <row r="48" spans="1:12" ht="14.25" customHeight="1" x14ac:dyDescent="0.25">
      <c r="A48" s="63"/>
      <c r="B48" s="63"/>
      <c r="C48" s="63"/>
      <c r="D48" s="63"/>
      <c r="E48" s="63"/>
      <c r="F48" s="63"/>
      <c r="I48" s="63"/>
      <c r="J48" s="63"/>
      <c r="K48" s="77"/>
      <c r="L48" s="77"/>
    </row>
    <row r="49" spans="1:12" ht="14.25" customHeight="1" x14ac:dyDescent="0.25">
      <c r="A49" s="63"/>
      <c r="B49" s="63"/>
      <c r="C49" s="63"/>
      <c r="D49" s="63"/>
      <c r="E49" s="63"/>
      <c r="F49" s="63"/>
      <c r="I49" s="63"/>
      <c r="J49" s="63"/>
      <c r="K49" s="77"/>
      <c r="L49" s="77"/>
    </row>
    <row r="50" spans="1:12" ht="14.25" customHeight="1" x14ac:dyDescent="0.25">
      <c r="A50" s="63"/>
      <c r="B50" s="63"/>
      <c r="C50" s="63"/>
      <c r="D50" s="63"/>
      <c r="E50" s="63"/>
      <c r="F50" s="63"/>
      <c r="I50" s="63"/>
      <c r="J50" s="63"/>
      <c r="K50" s="77"/>
      <c r="L50" s="77"/>
    </row>
    <row r="51" spans="1:12" ht="14.25" customHeight="1" x14ac:dyDescent="0.25">
      <c r="A51" s="63"/>
      <c r="B51" s="63"/>
      <c r="C51" s="63"/>
      <c r="D51" s="63"/>
      <c r="E51" s="63"/>
      <c r="F51" s="63"/>
      <c r="I51" s="63"/>
      <c r="J51" s="63"/>
      <c r="K51" s="77"/>
      <c r="L51" s="77"/>
    </row>
    <row r="52" spans="1:12" ht="14.25" customHeight="1" x14ac:dyDescent="0.25">
      <c r="A52" s="63"/>
      <c r="B52" s="63"/>
      <c r="C52" s="63"/>
      <c r="D52" s="63"/>
      <c r="E52" s="63"/>
      <c r="F52" s="63"/>
      <c r="I52" s="63"/>
      <c r="J52" s="63"/>
      <c r="K52" s="77"/>
      <c r="L52" s="77"/>
    </row>
    <row r="53" spans="1:12" ht="14.25" customHeight="1" x14ac:dyDescent="0.25">
      <c r="A53" s="63"/>
      <c r="B53" s="63"/>
      <c r="C53" s="63"/>
      <c r="D53" s="63"/>
      <c r="E53" s="63"/>
      <c r="F53" s="63"/>
      <c r="I53" s="63"/>
      <c r="J53" s="63"/>
      <c r="K53" s="77"/>
      <c r="L53" s="77"/>
    </row>
    <row r="54" spans="1:12" ht="14.25" customHeight="1" x14ac:dyDescent="0.25">
      <c r="A54" s="63"/>
      <c r="B54" s="63"/>
      <c r="C54" s="63"/>
      <c r="D54" s="63"/>
      <c r="E54" s="63"/>
      <c r="F54" s="63"/>
      <c r="I54" s="63"/>
      <c r="J54" s="63"/>
      <c r="K54" s="77"/>
      <c r="L54" s="77"/>
    </row>
    <row r="55" spans="1:12" ht="14.25" customHeight="1" x14ac:dyDescent="0.25">
      <c r="A55" s="63"/>
      <c r="B55" s="63"/>
      <c r="C55" s="63"/>
      <c r="D55" s="63"/>
      <c r="E55" s="63"/>
      <c r="F55" s="63"/>
      <c r="I55" s="63"/>
      <c r="J55" s="63"/>
      <c r="K55" s="77"/>
      <c r="L55" s="77"/>
    </row>
    <row r="56" spans="1:12" ht="14.25" customHeight="1" x14ac:dyDescent="0.25">
      <c r="A56" s="63"/>
      <c r="B56" s="63"/>
      <c r="C56" s="63"/>
      <c r="D56" s="63"/>
      <c r="E56" s="63"/>
      <c r="F56" s="63"/>
      <c r="I56" s="63"/>
      <c r="J56" s="63"/>
      <c r="K56" s="77"/>
      <c r="L56" s="77"/>
    </row>
    <row r="57" spans="1:12" ht="14.25" customHeight="1" x14ac:dyDescent="0.25">
      <c r="A57" s="63"/>
      <c r="B57" s="63"/>
      <c r="C57" s="63"/>
      <c r="D57" s="63"/>
      <c r="E57" s="63"/>
      <c r="F57" s="63"/>
      <c r="I57" s="63"/>
      <c r="J57" s="63"/>
      <c r="K57" s="77"/>
      <c r="L57" s="77"/>
    </row>
    <row r="58" spans="1:12" ht="14.25" customHeight="1" x14ac:dyDescent="0.25">
      <c r="A58" s="63"/>
      <c r="B58" s="63"/>
      <c r="C58" s="63"/>
      <c r="D58" s="63"/>
      <c r="E58" s="63"/>
      <c r="F58" s="63"/>
      <c r="I58" s="63"/>
      <c r="J58" s="63"/>
      <c r="K58" s="77"/>
      <c r="L58" s="77"/>
    </row>
    <row r="59" spans="1:12" ht="14.25" customHeight="1" x14ac:dyDescent="0.25">
      <c r="A59" s="63"/>
      <c r="B59" s="63"/>
      <c r="C59" s="63"/>
      <c r="D59" s="63"/>
      <c r="E59" s="63"/>
      <c r="F59" s="63"/>
      <c r="I59" s="63"/>
      <c r="J59" s="63"/>
      <c r="K59" s="77"/>
      <c r="L59" s="77"/>
    </row>
    <row r="60" spans="1:12" ht="14.25" customHeight="1" x14ac:dyDescent="0.25">
      <c r="A60" s="63"/>
      <c r="B60" s="63"/>
      <c r="C60" s="63"/>
      <c r="D60" s="63"/>
      <c r="E60" s="63"/>
      <c r="F60" s="63"/>
      <c r="I60" s="63"/>
      <c r="J60" s="63"/>
      <c r="K60" s="77"/>
      <c r="L60" s="77"/>
    </row>
    <row r="61" spans="1:12" ht="14.25" customHeight="1" x14ac:dyDescent="0.25">
      <c r="A61" s="63"/>
      <c r="B61" s="63"/>
      <c r="C61" s="63"/>
      <c r="D61" s="63"/>
      <c r="E61" s="63"/>
      <c r="F61" s="63"/>
      <c r="I61" s="63"/>
      <c r="J61" s="63"/>
      <c r="K61" s="77"/>
      <c r="L61" s="77"/>
    </row>
    <row r="62" spans="1:12" ht="14.25" customHeight="1" x14ac:dyDescent="0.25">
      <c r="A62" s="63"/>
      <c r="B62" s="63"/>
      <c r="C62" s="63"/>
      <c r="D62" s="63"/>
      <c r="E62" s="63"/>
      <c r="F62" s="63"/>
      <c r="I62" s="63"/>
      <c r="J62" s="63"/>
      <c r="K62" s="77"/>
      <c r="L62" s="77"/>
    </row>
    <row r="63" spans="1:12" ht="14.25" customHeight="1" x14ac:dyDescent="0.25">
      <c r="A63" s="63"/>
      <c r="B63" s="63"/>
      <c r="C63" s="63"/>
      <c r="D63" s="63"/>
      <c r="E63" s="63"/>
      <c r="F63" s="63"/>
      <c r="I63" s="63"/>
      <c r="J63" s="63"/>
      <c r="K63" s="77"/>
      <c r="L63" s="77"/>
    </row>
    <row r="64" spans="1:12" ht="14.25" customHeight="1" x14ac:dyDescent="0.25">
      <c r="A64" s="63"/>
      <c r="B64" s="63"/>
      <c r="C64" s="63"/>
      <c r="D64" s="63"/>
      <c r="E64" s="63"/>
      <c r="F64" s="63"/>
      <c r="I64" s="63"/>
      <c r="J64" s="63"/>
      <c r="K64" s="77"/>
      <c r="L64" s="77"/>
    </row>
    <row r="65" spans="1:12" ht="14.25" customHeight="1" x14ac:dyDescent="0.25">
      <c r="A65" s="63"/>
      <c r="B65" s="63"/>
      <c r="C65" s="63"/>
      <c r="D65" s="63"/>
      <c r="E65" s="63"/>
      <c r="F65" s="63"/>
      <c r="I65" s="63"/>
      <c r="J65" s="63"/>
      <c r="K65" s="77"/>
      <c r="L65" s="77"/>
    </row>
    <row r="66" spans="1:12" ht="14.25" customHeight="1" x14ac:dyDescent="0.25">
      <c r="A66" s="63"/>
      <c r="B66" s="63"/>
      <c r="C66" s="63"/>
      <c r="D66" s="63"/>
      <c r="E66" s="63"/>
      <c r="F66" s="63"/>
      <c r="I66" s="63"/>
      <c r="J66" s="63"/>
      <c r="K66" s="77"/>
      <c r="L66" s="77"/>
    </row>
    <row r="67" spans="1:12" ht="14.25" customHeight="1" x14ac:dyDescent="0.25">
      <c r="A67" s="63"/>
      <c r="B67" s="63"/>
      <c r="C67" s="63"/>
      <c r="D67" s="63"/>
      <c r="E67" s="63"/>
      <c r="F67" s="63"/>
      <c r="I67" s="63"/>
      <c r="J67" s="63"/>
      <c r="K67" s="77"/>
      <c r="L67" s="77"/>
    </row>
    <row r="68" spans="1:12" ht="14.25" customHeight="1" x14ac:dyDescent="0.25">
      <c r="A68" s="63"/>
      <c r="B68" s="63"/>
      <c r="C68" s="63"/>
      <c r="D68" s="63"/>
      <c r="E68" s="63"/>
      <c r="F68" s="63"/>
      <c r="I68" s="63"/>
      <c r="J68" s="63"/>
      <c r="K68" s="77"/>
      <c r="L68" s="77"/>
    </row>
    <row r="69" spans="1:12" ht="14.25" customHeight="1" x14ac:dyDescent="0.25">
      <c r="A69" s="63"/>
      <c r="B69" s="63"/>
      <c r="C69" s="63"/>
      <c r="D69" s="63"/>
      <c r="E69" s="63"/>
      <c r="F69" s="63"/>
      <c r="I69" s="63"/>
      <c r="J69" s="63"/>
      <c r="K69" s="77"/>
      <c r="L69" s="77"/>
    </row>
    <row r="70" spans="1:12" ht="14.25" customHeight="1" x14ac:dyDescent="0.25">
      <c r="A70" s="63"/>
      <c r="B70" s="63"/>
      <c r="C70" s="63"/>
      <c r="D70" s="63"/>
      <c r="E70" s="63"/>
      <c r="F70" s="63"/>
      <c r="I70" s="63"/>
      <c r="J70" s="63"/>
      <c r="K70" s="77"/>
      <c r="L70" s="77"/>
    </row>
    <row r="71" spans="1:12" ht="14.25" customHeight="1" x14ac:dyDescent="0.25">
      <c r="A71" s="63"/>
      <c r="B71" s="63"/>
      <c r="C71" s="63"/>
      <c r="D71" s="63"/>
      <c r="E71" s="63"/>
      <c r="F71" s="63"/>
      <c r="I71" s="63"/>
      <c r="J71" s="63"/>
      <c r="K71" s="77"/>
      <c r="L71" s="77"/>
    </row>
    <row r="72" spans="1:12" ht="14.25" customHeight="1" x14ac:dyDescent="0.25">
      <c r="A72" s="63"/>
      <c r="B72" s="63"/>
      <c r="C72" s="63"/>
      <c r="D72" s="63"/>
      <c r="E72" s="63"/>
      <c r="F72" s="63"/>
      <c r="I72" s="63"/>
      <c r="J72" s="63"/>
      <c r="K72" s="77"/>
      <c r="L72" s="77"/>
    </row>
    <row r="73" spans="1:12" ht="14.25" customHeight="1" x14ac:dyDescent="0.25">
      <c r="A73" s="63"/>
      <c r="B73" s="63"/>
      <c r="C73" s="63"/>
      <c r="D73" s="63"/>
      <c r="E73" s="63"/>
      <c r="F73" s="63"/>
      <c r="I73" s="63"/>
      <c r="J73" s="63"/>
      <c r="K73" s="77"/>
      <c r="L73" s="77"/>
    </row>
    <row r="74" spans="1:12" ht="14.25" customHeight="1" x14ac:dyDescent="0.25">
      <c r="A74" s="63"/>
      <c r="B74" s="63"/>
      <c r="C74" s="63"/>
      <c r="D74" s="63"/>
      <c r="E74" s="63"/>
      <c r="F74" s="63"/>
      <c r="I74" s="63"/>
      <c r="J74" s="63"/>
      <c r="K74" s="77"/>
      <c r="L74" s="77"/>
    </row>
    <row r="75" spans="1:12" ht="14.25" customHeight="1" x14ac:dyDescent="0.25">
      <c r="A75" s="63"/>
      <c r="B75" s="63"/>
      <c r="C75" s="63"/>
      <c r="D75" s="63"/>
      <c r="E75" s="63"/>
      <c r="F75" s="63"/>
      <c r="I75" s="63"/>
      <c r="J75" s="63"/>
      <c r="K75" s="77"/>
      <c r="L75" s="77"/>
    </row>
    <row r="76" spans="1:12" ht="14.25" customHeight="1" x14ac:dyDescent="0.25">
      <c r="A76" s="63"/>
      <c r="B76" s="63"/>
      <c r="C76" s="63"/>
      <c r="D76" s="63"/>
      <c r="E76" s="63"/>
      <c r="F76" s="63"/>
      <c r="I76" s="63"/>
      <c r="J76" s="63"/>
      <c r="K76" s="77"/>
      <c r="L76" s="77"/>
    </row>
    <row r="77" spans="1:12" ht="14.25" customHeight="1" x14ac:dyDescent="0.25">
      <c r="A77" s="63"/>
      <c r="B77" s="63"/>
      <c r="C77" s="63"/>
      <c r="D77" s="63"/>
      <c r="E77" s="63"/>
      <c r="F77" s="63"/>
      <c r="I77" s="63"/>
      <c r="J77" s="63"/>
      <c r="K77" s="77"/>
      <c r="L77" s="77"/>
    </row>
    <row r="78" spans="1:12" ht="14.25" customHeight="1" x14ac:dyDescent="0.25">
      <c r="A78" s="63"/>
      <c r="B78" s="63"/>
      <c r="C78" s="63"/>
      <c r="D78" s="63"/>
      <c r="E78" s="63"/>
      <c r="F78" s="63"/>
      <c r="I78" s="63"/>
      <c r="J78" s="63"/>
      <c r="K78" s="77"/>
      <c r="L78" s="77"/>
    </row>
    <row r="79" spans="1:12" ht="14.25" customHeight="1" x14ac:dyDescent="0.25">
      <c r="A79" s="63"/>
      <c r="B79" s="63"/>
      <c r="C79" s="63"/>
      <c r="D79" s="63"/>
      <c r="E79" s="63"/>
      <c r="F79" s="63"/>
      <c r="I79" s="63"/>
      <c r="J79" s="63"/>
      <c r="K79" s="77"/>
      <c r="L79" s="77"/>
    </row>
    <row r="80" spans="1:12" ht="14.25" customHeight="1" x14ac:dyDescent="0.25">
      <c r="A80" s="63"/>
      <c r="B80" s="63"/>
      <c r="C80" s="63"/>
      <c r="D80" s="63"/>
      <c r="E80" s="63"/>
      <c r="F80" s="63"/>
      <c r="I80" s="63"/>
      <c r="J80" s="63"/>
      <c r="K80" s="77"/>
      <c r="L80" s="77"/>
    </row>
    <row r="81" spans="1:12" ht="14.25" customHeight="1" x14ac:dyDescent="0.25">
      <c r="A81" s="63"/>
      <c r="B81" s="63"/>
      <c r="C81" s="63"/>
      <c r="D81" s="63"/>
      <c r="E81" s="63"/>
      <c r="F81" s="63"/>
      <c r="I81" s="63"/>
      <c r="J81" s="63"/>
      <c r="K81" s="77"/>
      <c r="L81" s="77"/>
    </row>
    <row r="82" spans="1:12" ht="14.25" customHeight="1" x14ac:dyDescent="0.25">
      <c r="A82" s="63"/>
      <c r="B82" s="63"/>
      <c r="C82" s="63"/>
      <c r="D82" s="63"/>
      <c r="E82" s="63"/>
      <c r="F82" s="63"/>
      <c r="I82" s="63"/>
      <c r="J82" s="63"/>
      <c r="K82" s="77"/>
      <c r="L82" s="77"/>
    </row>
    <row r="83" spans="1:12" ht="14.25" customHeight="1" x14ac:dyDescent="0.25">
      <c r="A83" s="63"/>
      <c r="B83" s="63"/>
      <c r="C83" s="63"/>
      <c r="D83" s="63"/>
      <c r="E83" s="63"/>
      <c r="F83" s="63"/>
      <c r="I83" s="63"/>
      <c r="J83" s="63"/>
      <c r="K83" s="77"/>
      <c r="L83" s="77"/>
    </row>
    <row r="84" spans="1:12" ht="14.25" customHeight="1" x14ac:dyDescent="0.25">
      <c r="A84" s="63"/>
      <c r="B84" s="63"/>
      <c r="C84" s="63"/>
      <c r="D84" s="63"/>
      <c r="E84" s="63"/>
      <c r="F84" s="63"/>
      <c r="I84" s="63"/>
      <c r="J84" s="63"/>
      <c r="K84" s="77"/>
      <c r="L84" s="77"/>
    </row>
    <row r="85" spans="1:12" ht="14.25" customHeight="1" x14ac:dyDescent="0.25">
      <c r="A85" s="63"/>
      <c r="B85" s="63"/>
      <c r="C85" s="63"/>
      <c r="D85" s="63"/>
      <c r="E85" s="63"/>
      <c r="F85" s="63"/>
      <c r="I85" s="63"/>
      <c r="J85" s="63"/>
      <c r="K85" s="77"/>
      <c r="L85" s="77"/>
    </row>
    <row r="86" spans="1:12" ht="14.25" customHeight="1" x14ac:dyDescent="0.25">
      <c r="A86" s="63"/>
      <c r="B86" s="63"/>
      <c r="C86" s="63"/>
      <c r="D86" s="63"/>
      <c r="E86" s="63"/>
      <c r="F86" s="63"/>
      <c r="I86" s="63"/>
      <c r="J86" s="63"/>
      <c r="K86" s="77"/>
      <c r="L86" s="77"/>
    </row>
    <row r="87" spans="1:12" ht="14.25" customHeight="1" x14ac:dyDescent="0.25">
      <c r="A87" s="63"/>
      <c r="B87" s="63"/>
      <c r="C87" s="63"/>
      <c r="D87" s="63"/>
      <c r="E87" s="63"/>
      <c r="F87" s="63"/>
      <c r="I87" s="63"/>
      <c r="J87" s="63"/>
      <c r="K87" s="77"/>
      <c r="L87" s="77"/>
    </row>
    <row r="88" spans="1:12" ht="14.25" customHeight="1" x14ac:dyDescent="0.25">
      <c r="A88" s="63"/>
      <c r="B88" s="63"/>
      <c r="C88" s="63"/>
      <c r="D88" s="63"/>
      <c r="E88" s="63"/>
      <c r="F88" s="63"/>
      <c r="I88" s="63"/>
      <c r="J88" s="63"/>
      <c r="K88" s="77"/>
      <c r="L88" s="77"/>
    </row>
    <row r="89" spans="1:12" ht="14.25" customHeight="1" x14ac:dyDescent="0.25">
      <c r="A89" s="63"/>
      <c r="B89" s="63"/>
      <c r="C89" s="63"/>
      <c r="D89" s="63"/>
      <c r="E89" s="63"/>
      <c r="F89" s="63"/>
      <c r="I89" s="63"/>
      <c r="J89" s="63"/>
      <c r="K89" s="77"/>
      <c r="L89" s="77"/>
    </row>
    <row r="90" spans="1:12" ht="14.25" customHeight="1" x14ac:dyDescent="0.25">
      <c r="A90" s="63"/>
      <c r="B90" s="63"/>
      <c r="C90" s="63"/>
      <c r="D90" s="63"/>
      <c r="E90" s="63"/>
      <c r="F90" s="63"/>
      <c r="I90" s="63"/>
      <c r="J90" s="63"/>
      <c r="K90" s="77"/>
      <c r="L90" s="77"/>
    </row>
    <row r="91" spans="1:12" ht="14.25" customHeight="1" x14ac:dyDescent="0.25">
      <c r="A91" s="63"/>
      <c r="B91" s="63"/>
      <c r="C91" s="63"/>
      <c r="D91" s="63"/>
      <c r="E91" s="63"/>
      <c r="F91" s="63"/>
      <c r="I91" s="63"/>
      <c r="J91" s="63"/>
      <c r="K91" s="77"/>
      <c r="L91" s="77"/>
    </row>
    <row r="92" spans="1:12" ht="14.25" customHeight="1" x14ac:dyDescent="0.25">
      <c r="A92" s="63"/>
      <c r="B92" s="63"/>
      <c r="C92" s="63"/>
      <c r="D92" s="63"/>
      <c r="E92" s="63"/>
      <c r="F92" s="63"/>
      <c r="I92" s="63"/>
      <c r="J92" s="63"/>
      <c r="K92" s="77"/>
      <c r="L92" s="77"/>
    </row>
    <row r="93" spans="1:12" ht="14.25" customHeight="1" x14ac:dyDescent="0.25">
      <c r="A93" s="63"/>
      <c r="B93" s="63"/>
      <c r="C93" s="63"/>
      <c r="D93" s="63"/>
      <c r="E93" s="63"/>
      <c r="F93" s="63"/>
      <c r="I93" s="63"/>
      <c r="J93" s="63"/>
      <c r="K93" s="77"/>
      <c r="L93" s="77"/>
    </row>
    <row r="94" spans="1:12" ht="14.25" customHeight="1" x14ac:dyDescent="0.25">
      <c r="A94" s="63"/>
      <c r="B94" s="63"/>
      <c r="C94" s="63"/>
      <c r="D94" s="63"/>
      <c r="E94" s="63"/>
      <c r="F94" s="63"/>
      <c r="I94" s="63"/>
      <c r="J94" s="63"/>
      <c r="K94" s="77"/>
      <c r="L94" s="77"/>
    </row>
    <row r="95" spans="1:12" ht="14.25" customHeight="1" x14ac:dyDescent="0.25">
      <c r="A95" s="63"/>
      <c r="B95" s="63"/>
      <c r="C95" s="63"/>
      <c r="D95" s="63"/>
      <c r="E95" s="63"/>
      <c r="F95" s="63"/>
      <c r="I95" s="63"/>
      <c r="J95" s="63"/>
      <c r="K95" s="77"/>
      <c r="L95" s="77"/>
    </row>
    <row r="96" spans="1:12" ht="14.25" customHeight="1" x14ac:dyDescent="0.25">
      <c r="A96" s="63"/>
      <c r="B96" s="63"/>
      <c r="C96" s="63"/>
      <c r="D96" s="63"/>
      <c r="E96" s="63"/>
      <c r="F96" s="63"/>
      <c r="I96" s="63"/>
      <c r="J96" s="63"/>
      <c r="K96" s="77"/>
      <c r="L96" s="77"/>
    </row>
    <row r="97" spans="1:12" ht="14.25" customHeight="1" x14ac:dyDescent="0.25">
      <c r="A97" s="63"/>
      <c r="B97" s="63"/>
      <c r="C97" s="63"/>
      <c r="D97" s="63"/>
      <c r="E97" s="63"/>
      <c r="F97" s="63"/>
      <c r="I97" s="63"/>
      <c r="J97" s="63"/>
      <c r="K97" s="77"/>
      <c r="L97" s="77"/>
    </row>
    <row r="98" spans="1:12" ht="14.25" customHeight="1" x14ac:dyDescent="0.25">
      <c r="A98" s="63"/>
      <c r="B98" s="63"/>
      <c r="C98" s="63"/>
      <c r="D98" s="63"/>
      <c r="E98" s="63"/>
      <c r="F98" s="63"/>
      <c r="I98" s="63"/>
      <c r="J98" s="63"/>
      <c r="K98" s="77"/>
      <c r="L98" s="77"/>
    </row>
    <row r="99" spans="1:12" ht="14.25" customHeight="1" x14ac:dyDescent="0.25">
      <c r="A99" s="63"/>
      <c r="B99" s="63"/>
      <c r="C99" s="63"/>
      <c r="D99" s="63"/>
      <c r="E99" s="63"/>
      <c r="F99" s="63"/>
      <c r="I99" s="63"/>
      <c r="J99" s="63"/>
      <c r="K99" s="77"/>
      <c r="L99" s="77"/>
    </row>
    <row r="100" spans="1:12" ht="14.25" customHeight="1" x14ac:dyDescent="0.25">
      <c r="A100" s="63"/>
      <c r="B100" s="63"/>
      <c r="C100" s="63"/>
      <c r="D100" s="63"/>
      <c r="E100" s="63"/>
      <c r="F100" s="63"/>
      <c r="I100" s="63"/>
      <c r="J100" s="63"/>
      <c r="K100" s="77"/>
      <c r="L100" s="77"/>
    </row>
  </sheetData>
  <mergeCells count="7">
    <mergeCell ref="I1:L1"/>
    <mergeCell ref="A1:A2"/>
    <mergeCell ref="B1:B2"/>
    <mergeCell ref="C1:C2"/>
    <mergeCell ref="D1:D2"/>
    <mergeCell ref="E1:E2"/>
    <mergeCell ref="F1:F2"/>
  </mergeCells>
  <dataValidations count="1">
    <dataValidation type="list" allowBlank="1" showInputMessage="1" showErrorMessage="1" sqref="L3:L100" xr:uid="{9E07E726-3F9B-499E-954A-DE0CA3AFF3EE}">
      <formula1>"2,1,0"</formula1>
    </dataValidation>
  </dataValidations>
  <printOptions horizontalCentered="1"/>
  <pageMargins left="0.31496062992125984" right="0.31496062992125984" top="1.1417322834645669" bottom="0.74803149606299213" header="0.70866141732283472" footer="0.31496062992125984"/>
  <pageSetup paperSize="9" scale="49" orientation="portrait" horizontalDpi="1200" verticalDpi="1200" r:id="rId1"/>
  <headerFooter>
    <oddHeader>&amp;C&amp;"Arial,Grassetto"&amp;22Tecnologia: traciato di rilevazione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192AA-19D1-4D80-A233-38A9F373F93D}">
  <sheetPr filterMode="1">
    <tabColor rgb="FFFFFF00"/>
    <pageSetUpPr fitToPage="1"/>
  </sheetPr>
  <dimension ref="A1:AX150"/>
  <sheetViews>
    <sheetView showGridLines="0" tabSelected="1" zoomScale="90" zoomScaleNormal="90" workbookViewId="0">
      <pane xSplit="6" ySplit="2" topLeftCell="AG111" activePane="bottomRight" state="frozen"/>
      <selection pane="topRight" activeCell="F1" sqref="F1"/>
      <selection pane="bottomLeft" activeCell="A3" sqref="A3"/>
      <selection pane="bottomRight" activeCell="AX121" sqref="AX121"/>
    </sheetView>
  </sheetViews>
  <sheetFormatPr defaultColWidth="8.85546875" defaultRowHeight="12.75" x14ac:dyDescent="0.25"/>
  <cols>
    <col min="1" max="1" width="8.42578125" style="1" customWidth="1"/>
    <col min="2" max="2" width="10.5703125" style="94" customWidth="1"/>
    <col min="3" max="3" width="53" style="94" customWidth="1"/>
    <col min="4" max="4" width="9.5703125" style="2" customWidth="1"/>
    <col min="5" max="5" width="11.140625" style="94" bestFit="1" customWidth="1"/>
    <col min="6" max="6" width="28.28515625" style="2" bestFit="1" customWidth="1"/>
    <col min="7" max="7" width="1.140625" style="1" customWidth="1"/>
    <col min="8" max="9" width="10.7109375" style="1" customWidth="1"/>
    <col min="10" max="10" width="1.140625" style="1" customWidth="1"/>
    <col min="11" max="11" width="21" style="1" bestFit="1" customWidth="1"/>
    <col min="12" max="12" width="10.7109375" style="1" customWidth="1"/>
    <col min="13" max="13" width="1.140625" style="1" customWidth="1"/>
    <col min="14" max="17" width="10.7109375" style="1" customWidth="1"/>
    <col min="18" max="18" width="1.140625" style="1" customWidth="1"/>
    <col min="19" max="20" width="10.7109375" style="1" customWidth="1"/>
    <col min="21" max="21" width="18.5703125" style="1" customWidth="1"/>
    <col min="22" max="22" width="18.140625" style="1" customWidth="1"/>
    <col min="23" max="23" width="1.140625" style="1" customWidth="1"/>
    <col min="24" max="25" width="10.7109375" style="1" customWidth="1"/>
    <col min="26" max="26" width="1.140625" style="1" customWidth="1"/>
    <col min="27" max="27" width="17.140625" style="75" bestFit="1" customWidth="1"/>
    <col min="28" max="28" width="19.140625" style="75" bestFit="1" customWidth="1"/>
    <col min="29" max="30" width="10.7109375" style="75" customWidth="1"/>
    <col min="31" max="31" width="1.140625" style="1" customWidth="1"/>
    <col min="32" max="32" width="17.42578125" style="75" bestFit="1" customWidth="1"/>
    <col min="33" max="33" width="10.7109375" style="75" customWidth="1"/>
    <col min="34" max="34" width="1.140625" style="1" customWidth="1"/>
    <col min="35" max="36" width="10.7109375" style="75" customWidth="1"/>
    <col min="37" max="37" width="1.140625" style="1" customWidth="1"/>
    <col min="38" max="39" width="14.85546875" style="75" customWidth="1"/>
    <col min="40" max="41" width="10.7109375" style="75" customWidth="1"/>
    <col min="42" max="42" width="1.140625" style="1" customWidth="1"/>
    <col min="43" max="43" width="15" style="75" bestFit="1" customWidth="1"/>
    <col min="44" max="44" width="10.7109375" style="75" customWidth="1"/>
    <col min="45" max="45" width="1.140625" style="1" customWidth="1"/>
    <col min="46" max="46" width="17.42578125" style="75" bestFit="1" customWidth="1"/>
    <col min="47" max="47" width="10.7109375" style="75" customWidth="1"/>
    <col min="48" max="48" width="8.85546875" style="1"/>
    <col min="49" max="49" width="1.140625" style="1" customWidth="1"/>
    <col min="50" max="50" width="11.28515625" style="1" bestFit="1" customWidth="1"/>
    <col min="51" max="16384" width="8.85546875" style="1"/>
  </cols>
  <sheetData>
    <row r="1" spans="1:50" s="3" customFormat="1" ht="118.9" customHeight="1" x14ac:dyDescent="0.25">
      <c r="A1" s="131" t="s">
        <v>296</v>
      </c>
      <c r="B1" s="132"/>
      <c r="C1" s="132"/>
      <c r="D1" s="132"/>
      <c r="E1" s="132"/>
      <c r="F1" s="133"/>
      <c r="H1" s="130" t="s">
        <v>133</v>
      </c>
      <c r="I1" s="130"/>
      <c r="K1" s="135" t="s">
        <v>81</v>
      </c>
      <c r="L1" s="135"/>
      <c r="N1" s="130" t="s">
        <v>82</v>
      </c>
      <c r="O1" s="130"/>
      <c r="P1" s="130"/>
      <c r="Q1" s="130"/>
      <c r="S1" s="130" t="s">
        <v>85</v>
      </c>
      <c r="T1" s="130"/>
      <c r="U1" s="130"/>
      <c r="V1" s="130"/>
      <c r="X1" s="135" t="s">
        <v>86</v>
      </c>
      <c r="Y1" s="135"/>
      <c r="AA1" s="136" t="s">
        <v>88</v>
      </c>
      <c r="AB1" s="136"/>
      <c r="AC1" s="136"/>
      <c r="AD1" s="136"/>
      <c r="AF1" s="134" t="s">
        <v>142</v>
      </c>
      <c r="AG1" s="134"/>
      <c r="AI1" s="134" t="s">
        <v>91</v>
      </c>
      <c r="AJ1" s="134"/>
      <c r="AL1" s="136" t="s">
        <v>94</v>
      </c>
      <c r="AM1" s="136"/>
      <c r="AN1" s="136"/>
      <c r="AO1" s="136"/>
      <c r="AQ1" s="136" t="s">
        <v>96</v>
      </c>
      <c r="AR1" s="136"/>
      <c r="AT1" s="134" t="s">
        <v>124</v>
      </c>
      <c r="AU1" s="134"/>
    </row>
    <row r="2" spans="1:50" s="2" customFormat="1" ht="120" x14ac:dyDescent="0.25">
      <c r="A2" s="65" t="s">
        <v>53</v>
      </c>
      <c r="B2" s="65" t="s">
        <v>46</v>
      </c>
      <c r="C2" s="65" t="s">
        <v>45</v>
      </c>
      <c r="D2" s="65" t="s">
        <v>126</v>
      </c>
      <c r="E2" s="121" t="s">
        <v>458</v>
      </c>
      <c r="F2" s="65" t="s">
        <v>127</v>
      </c>
      <c r="H2" s="6" t="s">
        <v>131</v>
      </c>
      <c r="I2" s="5" t="s">
        <v>132</v>
      </c>
      <c r="K2" s="5" t="s">
        <v>134</v>
      </c>
      <c r="L2" s="5" t="s">
        <v>80</v>
      </c>
      <c r="N2" s="5" t="s">
        <v>109</v>
      </c>
      <c r="O2" s="5" t="s">
        <v>110</v>
      </c>
      <c r="P2" s="5" t="s">
        <v>111</v>
      </c>
      <c r="Q2" s="5" t="s">
        <v>83</v>
      </c>
      <c r="S2" s="5" t="s">
        <v>112</v>
      </c>
      <c r="T2" s="5" t="s">
        <v>113</v>
      </c>
      <c r="U2" s="5" t="s">
        <v>114</v>
      </c>
      <c r="V2" s="5" t="s">
        <v>84</v>
      </c>
      <c r="X2" s="5" t="s">
        <v>115</v>
      </c>
      <c r="Y2" s="5" t="s">
        <v>87</v>
      </c>
      <c r="AA2" s="72" t="s">
        <v>116</v>
      </c>
      <c r="AB2" s="73" t="s">
        <v>117</v>
      </c>
      <c r="AC2" s="72" t="s">
        <v>118</v>
      </c>
      <c r="AD2" s="72" t="s">
        <v>89</v>
      </c>
      <c r="AF2" s="72" t="s">
        <v>119</v>
      </c>
      <c r="AG2" s="72" t="s">
        <v>90</v>
      </c>
      <c r="AI2" s="72" t="s">
        <v>120</v>
      </c>
      <c r="AJ2" s="72" t="s">
        <v>92</v>
      </c>
      <c r="AL2" s="73" t="s">
        <v>122</v>
      </c>
      <c r="AM2" s="72" t="s">
        <v>128</v>
      </c>
      <c r="AN2" s="72" t="s">
        <v>121</v>
      </c>
      <c r="AO2" s="72" t="s">
        <v>95</v>
      </c>
      <c r="AQ2" s="72" t="s">
        <v>123</v>
      </c>
      <c r="AR2" s="72" t="s">
        <v>97</v>
      </c>
      <c r="AT2" s="72" t="s">
        <v>125</v>
      </c>
      <c r="AU2" s="72" t="s">
        <v>98</v>
      </c>
    </row>
    <row r="3" spans="1:50" hidden="1" x14ac:dyDescent="0.25">
      <c r="A3" s="84">
        <v>206</v>
      </c>
      <c r="B3" s="100">
        <v>8017</v>
      </c>
      <c r="C3" s="88" t="s">
        <v>301</v>
      </c>
      <c r="D3" s="84" t="s">
        <v>302</v>
      </c>
      <c r="E3" s="88" t="s">
        <v>459</v>
      </c>
      <c r="F3" s="84" t="s">
        <v>302</v>
      </c>
      <c r="H3" s="74" t="s">
        <v>606</v>
      </c>
      <c r="I3" s="74" t="s">
        <v>606</v>
      </c>
      <c r="K3" s="4" t="s">
        <v>60</v>
      </c>
      <c r="L3" s="4">
        <v>3</v>
      </c>
      <c r="N3" s="83">
        <v>2.2222222222222223</v>
      </c>
      <c r="O3" s="83">
        <v>4.533625730994153</v>
      </c>
      <c r="P3" s="122">
        <v>0.49016446307642686</v>
      </c>
      <c r="Q3" s="81">
        <v>0</v>
      </c>
      <c r="S3" s="83">
        <v>0</v>
      </c>
      <c r="T3" s="83">
        <v>2.2222222222222223</v>
      </c>
      <c r="U3" s="122">
        <v>0</v>
      </c>
      <c r="V3" s="81">
        <v>0</v>
      </c>
      <c r="X3" s="4" t="s">
        <v>60</v>
      </c>
      <c r="Y3" s="4">
        <v>1</v>
      </c>
      <c r="AA3" s="109">
        <v>10926.166622076133</v>
      </c>
      <c r="AB3" s="109">
        <v>5995.2</v>
      </c>
      <c r="AC3" s="110">
        <f>+AA3/AB3</f>
        <v>1.8224857589531847</v>
      </c>
      <c r="AD3" s="74">
        <v>3</v>
      </c>
      <c r="AF3" s="74" t="s">
        <v>606</v>
      </c>
      <c r="AG3" s="74" t="s">
        <v>606</v>
      </c>
      <c r="AI3" s="74">
        <f>+VLOOKUP(E3,'[1]C9 INTERA PRODUZIONE'!$B$1:$E$119,4,0)</f>
        <v>118</v>
      </c>
      <c r="AJ3" s="74">
        <v>-1</v>
      </c>
      <c r="AL3" s="107">
        <v>0</v>
      </c>
      <c r="AM3" s="107">
        <v>261</v>
      </c>
      <c r="AN3" s="108">
        <f>+AL3/AM3</f>
        <v>0</v>
      </c>
      <c r="AO3" s="74">
        <v>3</v>
      </c>
      <c r="AQ3" s="108">
        <f>+VLOOKUP(E3,[2]LAVORATO!$C$9:$P$217,14,0)</f>
        <v>0.3006645177487241</v>
      </c>
      <c r="AR3" s="109">
        <f>+VLOOKUP(E3,[2]LAVORATO!$C$8:$V$217,20,0)</f>
        <v>0</v>
      </c>
      <c r="AT3" s="74" t="s">
        <v>607</v>
      </c>
      <c r="AU3" s="74">
        <v>-1</v>
      </c>
      <c r="AX3" s="114">
        <f>+L3+Q3+V3+Y3+AD3+AV3+AJ3+AO3+AR3+AU3</f>
        <v>8</v>
      </c>
    </row>
    <row r="4" spans="1:50" hidden="1" x14ac:dyDescent="0.25">
      <c r="A4" s="84">
        <v>206</v>
      </c>
      <c r="B4" s="101">
        <v>8137</v>
      </c>
      <c r="C4" s="88" t="s">
        <v>303</v>
      </c>
      <c r="D4" s="84" t="s">
        <v>302</v>
      </c>
      <c r="E4" s="88" t="s">
        <v>460</v>
      </c>
      <c r="F4" s="84" t="s">
        <v>302</v>
      </c>
      <c r="H4" s="74" t="s">
        <v>606</v>
      </c>
      <c r="I4" s="74" t="s">
        <v>606</v>
      </c>
      <c r="K4" s="4" t="s">
        <v>60</v>
      </c>
      <c r="L4" s="4">
        <v>3</v>
      </c>
      <c r="N4" s="83">
        <v>2.0040204678362574</v>
      </c>
      <c r="O4" s="83">
        <v>4.319809941520468</v>
      </c>
      <c r="P4" s="122">
        <v>0.46391403672053472</v>
      </c>
      <c r="Q4" s="81">
        <v>0</v>
      </c>
      <c r="S4" s="83">
        <v>1.1359649122807018</v>
      </c>
      <c r="T4" s="83">
        <v>2.0040204678362574</v>
      </c>
      <c r="U4" s="122">
        <v>0.56684296917745758</v>
      </c>
      <c r="V4" s="81">
        <v>2</v>
      </c>
      <c r="X4" s="4" t="s">
        <v>61</v>
      </c>
      <c r="Y4" s="4">
        <v>0</v>
      </c>
      <c r="AA4" s="109">
        <v>22757.79562400002</v>
      </c>
      <c r="AB4" s="109">
        <v>214340.68437599996</v>
      </c>
      <c r="AC4" s="110">
        <f t="shared" ref="AC4:AC14" si="0">+AA4/AB4</f>
        <v>0.1061758092741643</v>
      </c>
      <c r="AD4" s="74">
        <v>3</v>
      </c>
      <c r="AF4" s="74" t="s">
        <v>606</v>
      </c>
      <c r="AG4" s="74" t="s">
        <v>606</v>
      </c>
      <c r="AI4" s="74">
        <f>+VLOOKUP(E4,'[1]C9 INTERA PRODUZIONE'!$B$1:$E$119,4,0)</f>
        <v>220</v>
      </c>
      <c r="AJ4" s="74">
        <v>3</v>
      </c>
      <c r="AL4" s="107">
        <v>0</v>
      </c>
      <c r="AM4" s="107">
        <v>7364</v>
      </c>
      <c r="AN4" s="108">
        <f t="shared" ref="AN4:AN67" si="1">+AL4/AM4</f>
        <v>0</v>
      </c>
      <c r="AO4" s="74">
        <v>3</v>
      </c>
      <c r="AQ4" s="111">
        <f>+VLOOKUP(E4,[2]LAVORATO!$C$9:$P$217,14,0)</f>
        <v>-0.188050857962027</v>
      </c>
      <c r="AR4" s="109">
        <f>+VLOOKUP(E4,[2]LAVORATO!$C$8:$V$217,20,0)</f>
        <v>3</v>
      </c>
      <c r="AT4" s="74" t="s">
        <v>609</v>
      </c>
      <c r="AU4" s="74">
        <v>0</v>
      </c>
      <c r="AX4" s="114">
        <f t="shared" ref="AX4:AX16" si="2">+L4+Q4+V4+Y4+AD4+AV4+AJ4+AO4+AR4+AU4</f>
        <v>17</v>
      </c>
    </row>
    <row r="5" spans="1:50" hidden="1" x14ac:dyDescent="0.25">
      <c r="A5" s="84">
        <v>206</v>
      </c>
      <c r="B5" s="100">
        <v>8322</v>
      </c>
      <c r="C5" s="88" t="s">
        <v>304</v>
      </c>
      <c r="D5" s="84" t="s">
        <v>302</v>
      </c>
      <c r="E5" s="88" t="s">
        <v>461</v>
      </c>
      <c r="F5" s="84" t="s">
        <v>302</v>
      </c>
      <c r="H5" s="74" t="s">
        <v>606</v>
      </c>
      <c r="I5" s="74" t="s">
        <v>606</v>
      </c>
      <c r="K5" s="4" t="s">
        <v>603</v>
      </c>
      <c r="L5" s="4">
        <v>-1</v>
      </c>
      <c r="N5" s="83">
        <v>2.1637426900584797</v>
      </c>
      <c r="O5" s="83">
        <v>2.7821637426900585</v>
      </c>
      <c r="P5" s="122">
        <v>0.77771939043615346</v>
      </c>
      <c r="Q5" s="81">
        <v>0</v>
      </c>
      <c r="S5" s="83">
        <v>1.0526315789473684</v>
      </c>
      <c r="T5" s="83">
        <v>2.1637426900584797</v>
      </c>
      <c r="U5" s="122">
        <v>0.4864864864864864</v>
      </c>
      <c r="V5" s="81">
        <v>1</v>
      </c>
      <c r="X5" s="4" t="s">
        <v>61</v>
      </c>
      <c r="Y5" s="4">
        <v>0</v>
      </c>
      <c r="AA5" s="109">
        <v>9988.7665776555805</v>
      </c>
      <c r="AB5" s="109">
        <v>82863.423422344407</v>
      </c>
      <c r="AC5" s="110">
        <f t="shared" si="0"/>
        <v>0.12054494208794751</v>
      </c>
      <c r="AD5" s="74">
        <v>3</v>
      </c>
      <c r="AF5" s="74" t="s">
        <v>606</v>
      </c>
      <c r="AG5" s="74" t="s">
        <v>606</v>
      </c>
      <c r="AI5" s="74">
        <f>+VLOOKUP(E5,'[1]C9 INTERA PRODUZIONE'!$B$1:$E$119,4,0)</f>
        <v>140</v>
      </c>
      <c r="AJ5" s="74">
        <v>0</v>
      </c>
      <c r="AL5" s="107">
        <v>0</v>
      </c>
      <c r="AM5" s="107">
        <v>2489</v>
      </c>
      <c r="AN5" s="108">
        <f t="shared" si="1"/>
        <v>0</v>
      </c>
      <c r="AO5" s="74">
        <v>3</v>
      </c>
      <c r="AQ5" s="108">
        <f>+VLOOKUP(E5,[2]LAVORATO!$C$9:$P$217,14,0)</f>
        <v>3.0276844422380267E-3</v>
      </c>
      <c r="AR5" s="109">
        <f>+VLOOKUP(E5,[2]LAVORATO!$C$8:$V$217,20,0)</f>
        <v>0</v>
      </c>
      <c r="AT5" s="74" t="s">
        <v>609</v>
      </c>
      <c r="AU5" s="74">
        <v>0</v>
      </c>
      <c r="AX5" s="114">
        <f t="shared" si="2"/>
        <v>6</v>
      </c>
    </row>
    <row r="6" spans="1:50" hidden="1" x14ac:dyDescent="0.25">
      <c r="A6" s="84">
        <v>206</v>
      </c>
      <c r="B6" s="100">
        <v>8428</v>
      </c>
      <c r="C6" s="88" t="s">
        <v>305</v>
      </c>
      <c r="D6" s="84" t="s">
        <v>302</v>
      </c>
      <c r="E6" s="88" t="s">
        <v>462</v>
      </c>
      <c r="F6" s="84" t="s">
        <v>302</v>
      </c>
      <c r="H6" s="74" t="s">
        <v>606</v>
      </c>
      <c r="I6" s="74" t="s">
        <v>606</v>
      </c>
      <c r="K6" s="4" t="s">
        <v>60</v>
      </c>
      <c r="L6" s="4">
        <v>3</v>
      </c>
      <c r="N6" s="83">
        <v>14.377192982456142</v>
      </c>
      <c r="O6" s="83">
        <v>16.039473684210527</v>
      </c>
      <c r="P6" s="122">
        <v>0.89636313918512445</v>
      </c>
      <c r="Q6" s="81">
        <v>2</v>
      </c>
      <c r="S6" s="83">
        <v>9.3771929824561422</v>
      </c>
      <c r="T6" s="83">
        <v>14.377192982456142</v>
      </c>
      <c r="U6" s="122">
        <v>0.65222696766320931</v>
      </c>
      <c r="V6" s="81">
        <v>2</v>
      </c>
      <c r="X6" s="4" t="s">
        <v>60</v>
      </c>
      <c r="Y6" s="4">
        <v>1</v>
      </c>
      <c r="AA6" s="109">
        <v>37075.125620401115</v>
      </c>
      <c r="AB6" s="109">
        <v>916447.53437959892</v>
      </c>
      <c r="AC6" s="110">
        <f t="shared" si="0"/>
        <v>4.0455262554118389E-2</v>
      </c>
      <c r="AD6" s="74">
        <v>1</v>
      </c>
      <c r="AF6" s="74" t="s">
        <v>606</v>
      </c>
      <c r="AG6" s="74" t="s">
        <v>606</v>
      </c>
      <c r="AI6" s="74">
        <f>+VLOOKUP(E6,'[1]C9 INTERA PRODUZIONE'!$B$1:$E$119,4,0)</f>
        <v>231</v>
      </c>
      <c r="AJ6" s="74">
        <v>3</v>
      </c>
      <c r="AL6" s="107">
        <v>0</v>
      </c>
      <c r="AM6" s="107">
        <v>31244</v>
      </c>
      <c r="AN6" s="108">
        <f t="shared" si="1"/>
        <v>0</v>
      </c>
      <c r="AO6" s="74">
        <v>3</v>
      </c>
      <c r="AQ6" s="108">
        <f>+VLOOKUP(E6,[2]LAVORATO!$C$9:$P$217,14,0)</f>
        <v>2.1509765342672009E-2</v>
      </c>
      <c r="AR6" s="109">
        <f>+VLOOKUP(E6,[2]LAVORATO!$C$8:$V$217,20,0)</f>
        <v>0</v>
      </c>
      <c r="AT6" s="74" t="s">
        <v>609</v>
      </c>
      <c r="AU6" s="74">
        <v>0</v>
      </c>
      <c r="AX6" s="114">
        <f t="shared" si="2"/>
        <v>15</v>
      </c>
    </row>
    <row r="7" spans="1:50" hidden="1" x14ac:dyDescent="0.25">
      <c r="A7" s="84">
        <v>206</v>
      </c>
      <c r="B7" s="100">
        <v>8438</v>
      </c>
      <c r="C7" s="88" t="s">
        <v>306</v>
      </c>
      <c r="D7" s="84" t="s">
        <v>302</v>
      </c>
      <c r="E7" s="88" t="s">
        <v>463</v>
      </c>
      <c r="F7" s="84" t="s">
        <v>302</v>
      </c>
      <c r="H7" s="74" t="s">
        <v>606</v>
      </c>
      <c r="I7" s="74" t="s">
        <v>606</v>
      </c>
      <c r="K7" s="4" t="s">
        <v>604</v>
      </c>
      <c r="L7" s="4">
        <v>3</v>
      </c>
      <c r="N7" s="83">
        <v>2.1052631578947367</v>
      </c>
      <c r="O7" s="83">
        <v>6.1052631578947372</v>
      </c>
      <c r="P7" s="122">
        <v>0.34482758620689652</v>
      </c>
      <c r="Q7" s="81">
        <v>0</v>
      </c>
      <c r="S7" s="83">
        <v>2.1052631578947367</v>
      </c>
      <c r="T7" s="83">
        <v>2.1052631578947367</v>
      </c>
      <c r="U7" s="122">
        <v>1</v>
      </c>
      <c r="V7" s="81">
        <v>2</v>
      </c>
      <c r="X7" s="4" t="s">
        <v>60</v>
      </c>
      <c r="Y7" s="4">
        <v>1</v>
      </c>
      <c r="AA7" s="109">
        <v>126408.32520760316</v>
      </c>
      <c r="AB7" s="109">
        <v>919075.87479239691</v>
      </c>
      <c r="AC7" s="110">
        <f t="shared" si="0"/>
        <v>0.13753850870708209</v>
      </c>
      <c r="AD7" s="74">
        <v>3</v>
      </c>
      <c r="AF7" s="74" t="s">
        <v>606</v>
      </c>
      <c r="AG7" s="74" t="s">
        <v>606</v>
      </c>
      <c r="AI7" s="74">
        <f>+VLOOKUP(E7,'[1]C9 INTERA PRODUZIONE'!$B$1:$E$119,4,0)</f>
        <v>238</v>
      </c>
      <c r="AJ7" s="74">
        <v>3</v>
      </c>
      <c r="AL7" s="107">
        <v>0</v>
      </c>
      <c r="AM7" s="107">
        <v>20066</v>
      </c>
      <c r="AN7" s="108">
        <f t="shared" si="1"/>
        <v>0</v>
      </c>
      <c r="AO7" s="74">
        <v>3</v>
      </c>
      <c r="AQ7" s="108">
        <f>+VLOOKUP(E7,[2]LAVORATO!$C$9:$P$217,14,0)</f>
        <v>3.6710364499296301E-2</v>
      </c>
      <c r="AR7" s="109">
        <f>+VLOOKUP(E7,[2]LAVORATO!$C$8:$V$217,20,0)</f>
        <v>0</v>
      </c>
      <c r="AT7" s="74" t="s">
        <v>607</v>
      </c>
      <c r="AU7" s="74">
        <v>-1</v>
      </c>
      <c r="AX7" s="114">
        <f t="shared" si="2"/>
        <v>14</v>
      </c>
    </row>
    <row r="8" spans="1:50" hidden="1" x14ac:dyDescent="0.25">
      <c r="A8" s="84">
        <v>206</v>
      </c>
      <c r="B8" s="100">
        <v>8621</v>
      </c>
      <c r="C8" s="88" t="s">
        <v>307</v>
      </c>
      <c r="D8" s="84" t="s">
        <v>302</v>
      </c>
      <c r="E8" s="88" t="s">
        <v>464</v>
      </c>
      <c r="F8" s="84" t="s">
        <v>302</v>
      </c>
      <c r="H8" s="74" t="s">
        <v>606</v>
      </c>
      <c r="I8" s="74" t="s">
        <v>606</v>
      </c>
      <c r="K8" s="4" t="s">
        <v>60</v>
      </c>
      <c r="L8" s="4">
        <v>3</v>
      </c>
      <c r="N8" s="83">
        <v>6.4312865497076022</v>
      </c>
      <c r="O8" s="83">
        <v>9.378654970760234</v>
      </c>
      <c r="P8" s="122">
        <v>0.6857365549493375</v>
      </c>
      <c r="Q8" s="81">
        <v>0</v>
      </c>
      <c r="S8" s="83">
        <v>1.736842105263158</v>
      </c>
      <c r="T8" s="83">
        <v>6.4312865497076022</v>
      </c>
      <c r="U8" s="122">
        <v>0.270061377585815</v>
      </c>
      <c r="V8" s="81">
        <v>1</v>
      </c>
      <c r="X8" s="4" t="s">
        <v>60</v>
      </c>
      <c r="Y8" s="4">
        <v>1</v>
      </c>
      <c r="AA8" s="109">
        <v>0</v>
      </c>
      <c r="AB8" s="109">
        <v>225394.34015999999</v>
      </c>
      <c r="AC8" s="110">
        <f t="shared" si="0"/>
        <v>0</v>
      </c>
      <c r="AD8" s="74">
        <v>-1</v>
      </c>
      <c r="AF8" s="74" t="s">
        <v>606</v>
      </c>
      <c r="AG8" s="74" t="s">
        <v>606</v>
      </c>
      <c r="AI8" s="74">
        <f>+VLOOKUP(E8,'[1]C9 INTERA PRODUZIONE'!$B$1:$E$119,4,0)</f>
        <v>268</v>
      </c>
      <c r="AJ8" s="74">
        <v>3</v>
      </c>
      <c r="AL8" s="107">
        <v>0</v>
      </c>
      <c r="AM8" s="107">
        <v>6023</v>
      </c>
      <c r="AN8" s="108">
        <f t="shared" si="1"/>
        <v>0</v>
      </c>
      <c r="AO8" s="74">
        <v>3</v>
      </c>
      <c r="AQ8" s="108" t="s">
        <v>612</v>
      </c>
      <c r="AR8" s="109">
        <f>+VLOOKUP(E8,[2]LAVORATO!$C$8:$V$217,20,0)</f>
        <v>0</v>
      </c>
      <c r="AT8" s="74" t="s">
        <v>607</v>
      </c>
      <c r="AU8" s="74">
        <v>-1</v>
      </c>
      <c r="AX8" s="114">
        <f t="shared" si="2"/>
        <v>9</v>
      </c>
    </row>
    <row r="9" spans="1:50" hidden="1" x14ac:dyDescent="0.25">
      <c r="A9" s="84">
        <v>206</v>
      </c>
      <c r="B9" s="100">
        <v>150111</v>
      </c>
      <c r="C9" s="88" t="s">
        <v>308</v>
      </c>
      <c r="D9" s="84" t="s">
        <v>302</v>
      </c>
      <c r="E9" s="88" t="s">
        <v>465</v>
      </c>
      <c r="F9" s="84" t="s">
        <v>302</v>
      </c>
      <c r="H9" s="74" t="s">
        <v>606</v>
      </c>
      <c r="I9" s="74" t="s">
        <v>606</v>
      </c>
      <c r="K9" s="4" t="s">
        <v>60</v>
      </c>
      <c r="L9" s="4">
        <v>3</v>
      </c>
      <c r="N9" s="83">
        <v>2.7192982456140351</v>
      </c>
      <c r="O9" s="83">
        <v>4.0350877192982457</v>
      </c>
      <c r="P9" s="122">
        <v>0.67391304347826086</v>
      </c>
      <c r="Q9" s="81">
        <v>0</v>
      </c>
      <c r="S9" s="83">
        <v>1.0526315789473684</v>
      </c>
      <c r="T9" s="83">
        <v>2.7192982456140351</v>
      </c>
      <c r="U9" s="122">
        <v>0.38709677419354838</v>
      </c>
      <c r="V9" s="81">
        <v>1</v>
      </c>
      <c r="X9" s="4" t="s">
        <v>60</v>
      </c>
      <c r="Y9" s="4">
        <v>1</v>
      </c>
      <c r="AA9" s="109">
        <v>13779.350619094272</v>
      </c>
      <c r="AB9" s="109">
        <v>127125.87938090571</v>
      </c>
      <c r="AC9" s="110">
        <f t="shared" si="0"/>
        <v>0.1083913888045358</v>
      </c>
      <c r="AD9" s="74">
        <v>3</v>
      </c>
      <c r="AF9" s="74" t="s">
        <v>606</v>
      </c>
      <c r="AG9" s="74" t="s">
        <v>606</v>
      </c>
      <c r="AI9" s="74">
        <f>+VLOOKUP(E9,'[1]C9 INTERA PRODUZIONE'!$B$1:$E$119,4,0)</f>
        <v>220</v>
      </c>
      <c r="AJ9" s="74">
        <v>3</v>
      </c>
      <c r="AL9" s="107">
        <v>0</v>
      </c>
      <c r="AM9" s="107">
        <v>14474</v>
      </c>
      <c r="AN9" s="108">
        <f t="shared" si="1"/>
        <v>0</v>
      </c>
      <c r="AO9" s="74">
        <v>3</v>
      </c>
      <c r="AQ9" s="111">
        <f>+VLOOKUP(E9,[2]LAVORATO!$C$9:$P$217,14,0)</f>
        <v>-2.4460547207783602E-2</v>
      </c>
      <c r="AR9" s="109">
        <f>+VLOOKUP(E9,[2]LAVORATO!$C$8:$V$217,20,0)</f>
        <v>1</v>
      </c>
      <c r="AT9" s="74" t="s">
        <v>609</v>
      </c>
      <c r="AU9" s="74">
        <v>0</v>
      </c>
      <c r="AX9" s="114">
        <f t="shared" si="2"/>
        <v>15</v>
      </c>
    </row>
    <row r="10" spans="1:50" hidden="1" x14ac:dyDescent="0.25">
      <c r="A10" s="84">
        <v>206</v>
      </c>
      <c r="B10" s="100">
        <v>700200</v>
      </c>
      <c r="C10" s="88" t="s">
        <v>309</v>
      </c>
      <c r="D10" s="84" t="s">
        <v>302</v>
      </c>
      <c r="E10" s="88" t="s">
        <v>466</v>
      </c>
      <c r="F10" s="84" t="s">
        <v>302</v>
      </c>
      <c r="H10" s="74" t="s">
        <v>606</v>
      </c>
      <c r="I10" s="74" t="s">
        <v>606</v>
      </c>
      <c r="K10" s="4" t="s">
        <v>60</v>
      </c>
      <c r="L10" s="4">
        <v>3</v>
      </c>
      <c r="N10" s="83">
        <v>2.3099415204678362</v>
      </c>
      <c r="O10" s="83">
        <v>9.783625730994153</v>
      </c>
      <c r="P10" s="122">
        <v>0.23610280932456662</v>
      </c>
      <c r="Q10" s="81">
        <v>0</v>
      </c>
      <c r="S10" s="83">
        <v>1.4210526315789473</v>
      </c>
      <c r="T10" s="83">
        <v>2.3099415204678362</v>
      </c>
      <c r="U10" s="122">
        <v>0.61518987341772158</v>
      </c>
      <c r="V10" s="81">
        <v>2</v>
      </c>
      <c r="X10" s="4" t="s">
        <v>60</v>
      </c>
      <c r="Y10" s="4">
        <v>1</v>
      </c>
      <c r="AA10" s="109">
        <v>0</v>
      </c>
      <c r="AB10" s="109">
        <v>180923.03812000001</v>
      </c>
      <c r="AC10" s="110">
        <f t="shared" si="0"/>
        <v>0</v>
      </c>
      <c r="AD10" s="74">
        <v>-1</v>
      </c>
      <c r="AF10" s="74" t="s">
        <v>606</v>
      </c>
      <c r="AG10" s="74" t="s">
        <v>606</v>
      </c>
      <c r="AI10" s="74">
        <f>+VLOOKUP(E10,'[1]C9 INTERA PRODUZIONE'!$B$1:$E$119,4,0)</f>
        <v>185</v>
      </c>
      <c r="AJ10" s="74">
        <v>2</v>
      </c>
      <c r="AL10" s="107">
        <v>0</v>
      </c>
      <c r="AM10" s="107">
        <v>11363</v>
      </c>
      <c r="AN10" s="108">
        <f t="shared" si="1"/>
        <v>0</v>
      </c>
      <c r="AO10" s="74">
        <v>3</v>
      </c>
      <c r="AQ10" s="108" t="s">
        <v>612</v>
      </c>
      <c r="AR10" s="109">
        <f>+VLOOKUP(E10,[2]LAVORATO!$C$8:$V$217,20,0)</f>
        <v>0</v>
      </c>
      <c r="AT10" s="74" t="s">
        <v>609</v>
      </c>
      <c r="AU10" s="74">
        <v>0</v>
      </c>
      <c r="AX10" s="114">
        <f t="shared" si="2"/>
        <v>10</v>
      </c>
    </row>
    <row r="11" spans="1:50" hidden="1" x14ac:dyDescent="0.25">
      <c r="A11" s="84">
        <v>206</v>
      </c>
      <c r="B11" s="100">
        <v>700100</v>
      </c>
      <c r="C11" s="88" t="s">
        <v>310</v>
      </c>
      <c r="D11" s="84" t="s">
        <v>302</v>
      </c>
      <c r="E11" s="88" t="s">
        <v>467</v>
      </c>
      <c r="F11" s="84" t="s">
        <v>302</v>
      </c>
      <c r="H11" s="74" t="s">
        <v>606</v>
      </c>
      <c r="I11" s="74" t="s">
        <v>606</v>
      </c>
      <c r="K11" s="4" t="s">
        <v>60</v>
      </c>
      <c r="L11" s="4">
        <v>3</v>
      </c>
      <c r="N11" s="83">
        <v>1.1578947368421053</v>
      </c>
      <c r="O11" s="83">
        <v>1.1578947368421053</v>
      </c>
      <c r="P11" s="122">
        <v>1</v>
      </c>
      <c r="Q11" s="81">
        <v>2</v>
      </c>
      <c r="S11" s="83">
        <v>1.1578947368421053</v>
      </c>
      <c r="T11" s="83">
        <v>1.1578947368421053</v>
      </c>
      <c r="U11" s="122">
        <v>1</v>
      </c>
      <c r="V11" s="81">
        <v>2</v>
      </c>
      <c r="X11" s="4" t="s">
        <v>61</v>
      </c>
      <c r="Y11" s="4">
        <v>0</v>
      </c>
      <c r="AA11" s="109">
        <v>0</v>
      </c>
      <c r="AB11" s="109">
        <v>10385.684799999999</v>
      </c>
      <c r="AC11" s="110">
        <f t="shared" si="0"/>
        <v>0</v>
      </c>
      <c r="AD11" s="74">
        <v>-1</v>
      </c>
      <c r="AF11" s="74" t="s">
        <v>606</v>
      </c>
      <c r="AG11" s="74" t="s">
        <v>606</v>
      </c>
      <c r="AI11" s="74">
        <f>+VLOOKUP(E11,'[1]C9 INTERA PRODUZIONE'!$B$1:$E$119,4,0)</f>
        <v>186</v>
      </c>
      <c r="AJ11" s="74">
        <v>2</v>
      </c>
      <c r="AL11" s="107">
        <v>0</v>
      </c>
      <c r="AM11" s="107">
        <v>499</v>
      </c>
      <c r="AN11" s="108">
        <f t="shared" si="1"/>
        <v>0</v>
      </c>
      <c r="AO11" s="74">
        <v>3</v>
      </c>
      <c r="AQ11" s="108">
        <f>+VLOOKUP(E11,[2]LAVORATO!$C$9:$P$217,14,0)</f>
        <v>0.76057955007316125</v>
      </c>
      <c r="AR11" s="109">
        <f>+VLOOKUP(E11,[2]LAVORATO!$C$8:$V$217,20,0)</f>
        <v>0</v>
      </c>
      <c r="AT11" s="74" t="s">
        <v>607</v>
      </c>
      <c r="AU11" s="74">
        <v>-1</v>
      </c>
      <c r="AX11" s="114">
        <f t="shared" si="2"/>
        <v>10</v>
      </c>
    </row>
    <row r="12" spans="1:50" hidden="1" x14ac:dyDescent="0.25">
      <c r="A12" s="84">
        <v>206</v>
      </c>
      <c r="B12" s="100">
        <v>770100</v>
      </c>
      <c r="C12" s="88" t="s">
        <v>311</v>
      </c>
      <c r="D12" s="84" t="s">
        <v>302</v>
      </c>
      <c r="E12" s="88" t="s">
        <v>468</v>
      </c>
      <c r="F12" s="84" t="s">
        <v>302</v>
      </c>
      <c r="H12" s="74" t="s">
        <v>606</v>
      </c>
      <c r="I12" s="74" t="s">
        <v>606</v>
      </c>
      <c r="K12" s="4" t="s">
        <v>60</v>
      </c>
      <c r="L12" s="4">
        <v>3</v>
      </c>
      <c r="N12" s="83">
        <v>2.5</v>
      </c>
      <c r="O12" s="83">
        <v>4.5526315789473681</v>
      </c>
      <c r="P12" s="122">
        <v>0.54913294797687862</v>
      </c>
      <c r="Q12" s="81">
        <v>0</v>
      </c>
      <c r="S12" s="83">
        <v>1.5</v>
      </c>
      <c r="T12" s="83">
        <v>1.5</v>
      </c>
      <c r="U12" s="122">
        <v>1</v>
      </c>
      <c r="V12" s="81">
        <v>2</v>
      </c>
      <c r="X12" s="4" t="s">
        <v>60</v>
      </c>
      <c r="Y12" s="4">
        <v>1</v>
      </c>
      <c r="AA12" s="109">
        <v>0</v>
      </c>
      <c r="AB12" s="109">
        <v>106895.97009432063</v>
      </c>
      <c r="AC12" s="110">
        <f t="shared" si="0"/>
        <v>0</v>
      </c>
      <c r="AD12" s="74">
        <v>-1</v>
      </c>
      <c r="AF12" s="74" t="s">
        <v>606</v>
      </c>
      <c r="AG12" s="74" t="s">
        <v>606</v>
      </c>
      <c r="AI12" s="74">
        <f>+VLOOKUP(E12,'[1]C9 INTERA PRODUZIONE'!$B$1:$E$119,4,0)</f>
        <v>283</v>
      </c>
      <c r="AJ12" s="74">
        <v>3</v>
      </c>
      <c r="AL12" s="107">
        <v>0</v>
      </c>
      <c r="AM12" s="107">
        <v>6772</v>
      </c>
      <c r="AN12" s="108">
        <f t="shared" si="1"/>
        <v>0</v>
      </c>
      <c r="AO12" s="74">
        <v>3</v>
      </c>
      <c r="AQ12" s="108" t="s">
        <v>612</v>
      </c>
      <c r="AR12" s="109">
        <v>1</v>
      </c>
      <c r="AT12" s="74" t="s">
        <v>609</v>
      </c>
      <c r="AU12" s="74">
        <v>0</v>
      </c>
      <c r="AX12" s="114">
        <f t="shared" si="2"/>
        <v>12</v>
      </c>
    </row>
    <row r="13" spans="1:50" hidden="1" x14ac:dyDescent="0.25">
      <c r="A13" s="84">
        <v>206</v>
      </c>
      <c r="B13" s="100">
        <v>770300</v>
      </c>
      <c r="C13" s="88" t="s">
        <v>312</v>
      </c>
      <c r="D13" s="84" t="s">
        <v>302</v>
      </c>
      <c r="E13" s="88" t="s">
        <v>469</v>
      </c>
      <c r="F13" s="84" t="s">
        <v>302</v>
      </c>
      <c r="H13" s="74" t="s">
        <v>606</v>
      </c>
      <c r="I13" s="74" t="s">
        <v>606</v>
      </c>
      <c r="K13" s="4" t="s">
        <v>60</v>
      </c>
      <c r="L13" s="4">
        <v>3</v>
      </c>
      <c r="N13" s="83">
        <v>1.368421052631579</v>
      </c>
      <c r="O13" s="83">
        <v>2.5263157894736841</v>
      </c>
      <c r="P13" s="122">
        <v>0.54166666666666674</v>
      </c>
      <c r="Q13" s="81">
        <v>0</v>
      </c>
      <c r="S13" s="83">
        <v>0.86842105263157898</v>
      </c>
      <c r="T13" s="83">
        <v>0.86842105263157898</v>
      </c>
      <c r="U13" s="122">
        <v>1</v>
      </c>
      <c r="V13" s="81">
        <v>2</v>
      </c>
      <c r="X13" s="4" t="s">
        <v>61</v>
      </c>
      <c r="Y13" s="4">
        <v>0</v>
      </c>
      <c r="AA13" s="109">
        <v>1274.3776000000144</v>
      </c>
      <c r="AB13" s="109">
        <v>53095.302399999993</v>
      </c>
      <c r="AC13" s="110">
        <f t="shared" si="0"/>
        <v>2.4001701513993345E-2</v>
      </c>
      <c r="AD13" s="74">
        <v>1</v>
      </c>
      <c r="AF13" s="74" t="s">
        <v>606</v>
      </c>
      <c r="AG13" s="74" t="s">
        <v>606</v>
      </c>
      <c r="AI13" s="74">
        <f>+VLOOKUP(E13,'[1]C9 INTERA PRODUZIONE'!$B$1:$E$119,4,0)</f>
        <v>98</v>
      </c>
      <c r="AJ13" s="74">
        <v>-1</v>
      </c>
      <c r="AL13" s="107">
        <v>0</v>
      </c>
      <c r="AM13" s="107">
        <v>3492</v>
      </c>
      <c r="AN13" s="108">
        <f t="shared" si="1"/>
        <v>0</v>
      </c>
      <c r="AO13" s="74">
        <v>3</v>
      </c>
      <c r="AQ13" s="111">
        <f>+VLOOKUP(E13,[2]LAVORATO!$C$9:$P$217,14,0)</f>
        <v>-1.9092082730906228E-2</v>
      </c>
      <c r="AR13" s="109">
        <f>+VLOOKUP(E13,[2]LAVORATO!$C$8:$V$217,20,0)</f>
        <v>1</v>
      </c>
      <c r="AT13" s="74" t="s">
        <v>607</v>
      </c>
      <c r="AU13" s="74">
        <v>-1</v>
      </c>
      <c r="AX13" s="114">
        <f t="shared" si="2"/>
        <v>8</v>
      </c>
    </row>
    <row r="14" spans="1:50" hidden="1" x14ac:dyDescent="0.25">
      <c r="A14" s="84">
        <v>206</v>
      </c>
      <c r="B14" s="100" t="s">
        <v>313</v>
      </c>
      <c r="C14" s="88" t="s">
        <v>314</v>
      </c>
      <c r="D14" s="84" t="s">
        <v>302</v>
      </c>
      <c r="E14" s="88" t="s">
        <v>470</v>
      </c>
      <c r="F14" s="84" t="s">
        <v>302</v>
      </c>
      <c r="H14" s="74" t="s">
        <v>606</v>
      </c>
      <c r="I14" s="74" t="s">
        <v>606</v>
      </c>
      <c r="K14" s="4" t="s">
        <v>61</v>
      </c>
      <c r="L14" s="4">
        <v>-1</v>
      </c>
      <c r="N14" s="83">
        <v>4.3611111111111107</v>
      </c>
      <c r="O14" s="83">
        <v>4.3611111111111107</v>
      </c>
      <c r="P14" s="122">
        <v>1</v>
      </c>
      <c r="Q14" s="81">
        <v>2</v>
      </c>
      <c r="S14" s="83">
        <v>2</v>
      </c>
      <c r="T14" s="83">
        <v>4.3611111111111098</v>
      </c>
      <c r="U14" s="122">
        <v>0.4585987261146498</v>
      </c>
      <c r="V14" s="81">
        <v>1</v>
      </c>
      <c r="X14" s="4" t="s">
        <v>60</v>
      </c>
      <c r="Y14" s="4">
        <v>1</v>
      </c>
      <c r="AA14" s="109">
        <v>60125.010782366648</v>
      </c>
      <c r="AB14" s="109">
        <v>251216.16921763335</v>
      </c>
      <c r="AC14" s="110">
        <f t="shared" si="0"/>
        <v>0.23933575203226354</v>
      </c>
      <c r="AD14" s="74">
        <v>3</v>
      </c>
      <c r="AF14" s="74" t="s">
        <v>606</v>
      </c>
      <c r="AG14" s="74" t="s">
        <v>606</v>
      </c>
      <c r="AI14" s="74">
        <f>+VLOOKUP(E14,'[1]C9 INTERA PRODUZIONE'!$B$1:$E$119,4,0)</f>
        <v>223</v>
      </c>
      <c r="AJ14" s="74">
        <v>3</v>
      </c>
      <c r="AL14" s="107">
        <v>0</v>
      </c>
      <c r="AM14" s="107">
        <v>7901</v>
      </c>
      <c r="AN14" s="108">
        <f t="shared" si="1"/>
        <v>0</v>
      </c>
      <c r="AO14" s="74">
        <v>3</v>
      </c>
      <c r="AQ14" s="108">
        <f>+VLOOKUP(E14,[2]LAVORATO!$C$9:$P$217,14,0)</f>
        <v>2.8174252489011769E-2</v>
      </c>
      <c r="AR14" s="109">
        <f>+VLOOKUP(E14,[2]LAVORATO!$C$8:$V$217,20,0)</f>
        <v>0</v>
      </c>
      <c r="AT14" s="74" t="s">
        <v>609</v>
      </c>
      <c r="AU14" s="74">
        <v>0</v>
      </c>
      <c r="AX14" s="114">
        <f t="shared" si="2"/>
        <v>12</v>
      </c>
    </row>
    <row r="15" spans="1:50" s="113" customFormat="1" hidden="1" x14ac:dyDescent="0.25">
      <c r="A15" s="116">
        <v>206</v>
      </c>
      <c r="B15" s="115">
        <v>8523</v>
      </c>
      <c r="C15" s="117" t="s">
        <v>315</v>
      </c>
      <c r="D15" s="116" t="s">
        <v>302</v>
      </c>
      <c r="E15" s="117" t="s">
        <v>471</v>
      </c>
      <c r="F15" s="116" t="s">
        <v>302</v>
      </c>
      <c r="H15" s="85"/>
      <c r="I15" s="85"/>
      <c r="K15" s="85" t="s">
        <v>317</v>
      </c>
      <c r="L15" s="85">
        <v>-1</v>
      </c>
      <c r="N15" s="85" t="s">
        <v>317</v>
      </c>
      <c r="O15" s="85" t="s">
        <v>317</v>
      </c>
      <c r="P15" s="124"/>
      <c r="Q15" s="85">
        <v>0</v>
      </c>
      <c r="S15" s="85" t="s">
        <v>317</v>
      </c>
      <c r="T15" s="85" t="s">
        <v>317</v>
      </c>
      <c r="U15" s="124"/>
      <c r="V15" s="85">
        <v>0</v>
      </c>
      <c r="X15" s="85" t="s">
        <v>317</v>
      </c>
      <c r="Y15" s="85">
        <v>0</v>
      </c>
      <c r="AA15" s="85" t="s">
        <v>317</v>
      </c>
      <c r="AB15" s="85" t="s">
        <v>317</v>
      </c>
      <c r="AC15" s="85" t="s">
        <v>317</v>
      </c>
      <c r="AD15" s="85">
        <v>-1</v>
      </c>
      <c r="AF15" s="85" t="s">
        <v>606</v>
      </c>
      <c r="AG15" s="85" t="s">
        <v>606</v>
      </c>
      <c r="AI15" s="85" t="s">
        <v>317</v>
      </c>
      <c r="AJ15" s="118">
        <v>-1</v>
      </c>
      <c r="AL15" s="118" t="s">
        <v>611</v>
      </c>
      <c r="AM15" s="118" t="s">
        <v>611</v>
      </c>
      <c r="AN15" s="99" t="s">
        <v>611</v>
      </c>
      <c r="AO15" s="85">
        <v>0</v>
      </c>
      <c r="AQ15" s="99" t="s">
        <v>611</v>
      </c>
      <c r="AR15" s="112">
        <f>+VLOOKUP(E15,[2]LAVORATO!$C$8:$V$217,20,0)</f>
        <v>0</v>
      </c>
      <c r="AT15" s="85" t="s">
        <v>611</v>
      </c>
      <c r="AU15" s="85">
        <v>-1</v>
      </c>
      <c r="AX15" s="119">
        <f t="shared" si="2"/>
        <v>-4</v>
      </c>
    </row>
    <row r="16" spans="1:50" s="113" customFormat="1" hidden="1" x14ac:dyDescent="0.25">
      <c r="A16" s="116">
        <v>206</v>
      </c>
      <c r="B16" s="115">
        <v>760100</v>
      </c>
      <c r="C16" s="117" t="s">
        <v>316</v>
      </c>
      <c r="D16" s="116" t="s">
        <v>302</v>
      </c>
      <c r="E16" s="117" t="s">
        <v>472</v>
      </c>
      <c r="F16" s="116" t="s">
        <v>302</v>
      </c>
      <c r="H16" s="85"/>
      <c r="I16" s="85"/>
      <c r="K16" s="85" t="s">
        <v>317</v>
      </c>
      <c r="L16" s="85">
        <v>-1</v>
      </c>
      <c r="N16" s="85" t="s">
        <v>317</v>
      </c>
      <c r="O16" s="85" t="s">
        <v>317</v>
      </c>
      <c r="P16" s="124"/>
      <c r="Q16" s="85">
        <v>0</v>
      </c>
      <c r="S16" s="85" t="s">
        <v>317</v>
      </c>
      <c r="T16" s="85" t="s">
        <v>317</v>
      </c>
      <c r="U16" s="124"/>
      <c r="V16" s="85">
        <v>0</v>
      </c>
      <c r="X16" s="85" t="s">
        <v>317</v>
      </c>
      <c r="Y16" s="85">
        <v>0</v>
      </c>
      <c r="AA16" s="85" t="s">
        <v>317</v>
      </c>
      <c r="AB16" s="85" t="s">
        <v>317</v>
      </c>
      <c r="AC16" s="85" t="s">
        <v>317</v>
      </c>
      <c r="AD16" s="85">
        <v>-1</v>
      </c>
      <c r="AF16" s="85" t="s">
        <v>606</v>
      </c>
      <c r="AG16" s="85" t="s">
        <v>606</v>
      </c>
      <c r="AI16" s="85" t="s">
        <v>317</v>
      </c>
      <c r="AJ16" s="118">
        <v>-1</v>
      </c>
      <c r="AL16" s="118" t="s">
        <v>611</v>
      </c>
      <c r="AM16" s="118" t="s">
        <v>611</v>
      </c>
      <c r="AN16" s="99" t="s">
        <v>611</v>
      </c>
      <c r="AO16" s="85">
        <v>0</v>
      </c>
      <c r="AQ16" s="99" t="s">
        <v>611</v>
      </c>
      <c r="AR16" s="112">
        <v>0</v>
      </c>
      <c r="AT16" s="85" t="s">
        <v>611</v>
      </c>
      <c r="AU16" s="85">
        <v>-1</v>
      </c>
      <c r="AX16" s="119">
        <f t="shared" si="2"/>
        <v>-4</v>
      </c>
    </row>
    <row r="17" spans="1:50" hidden="1" x14ac:dyDescent="0.25">
      <c r="A17" s="84">
        <v>206</v>
      </c>
      <c r="B17" s="100">
        <v>8025</v>
      </c>
      <c r="C17" s="88" t="s">
        <v>318</v>
      </c>
      <c r="D17" s="84">
        <v>28</v>
      </c>
      <c r="E17" s="88" t="s">
        <v>613</v>
      </c>
      <c r="F17" s="84" t="s">
        <v>454</v>
      </c>
      <c r="H17" s="123">
        <v>0.5</v>
      </c>
      <c r="I17" s="81">
        <v>2</v>
      </c>
      <c r="K17" s="4" t="s">
        <v>60</v>
      </c>
      <c r="L17" s="4">
        <v>3</v>
      </c>
      <c r="N17" s="83">
        <v>6.0400828460038989</v>
      </c>
      <c r="O17" s="83">
        <v>8.8397904483430807</v>
      </c>
      <c r="P17" s="122">
        <v>0.68328348746502743</v>
      </c>
      <c r="Q17" s="81">
        <v>0</v>
      </c>
      <c r="S17" s="83">
        <v>3.736842105263158</v>
      </c>
      <c r="T17" s="83">
        <v>6.0400828460038989</v>
      </c>
      <c r="U17" s="122">
        <v>0.61867398188676204</v>
      </c>
      <c r="V17" s="81">
        <v>2</v>
      </c>
      <c r="X17" s="4" t="s">
        <v>60</v>
      </c>
      <c r="Y17" s="4">
        <v>1</v>
      </c>
      <c r="AA17" s="109">
        <v>44871.394726038037</v>
      </c>
      <c r="AB17" s="109">
        <v>386820.49527396198</v>
      </c>
      <c r="AC17" s="108">
        <f>+AA17/AB17</f>
        <v>0.11600056169272596</v>
      </c>
      <c r="AD17" s="74">
        <v>3</v>
      </c>
      <c r="AF17" s="74" t="s">
        <v>606</v>
      </c>
      <c r="AG17" s="74" t="s">
        <v>606</v>
      </c>
      <c r="AI17" s="74">
        <v>241</v>
      </c>
      <c r="AJ17" s="74">
        <v>3</v>
      </c>
      <c r="AL17" s="107">
        <v>0</v>
      </c>
      <c r="AM17" s="107">
        <v>46924</v>
      </c>
      <c r="AN17" s="108">
        <f t="shared" si="1"/>
        <v>0</v>
      </c>
      <c r="AO17" s="74">
        <v>3</v>
      </c>
      <c r="AQ17" s="111">
        <v>-0.17519001508500137</v>
      </c>
      <c r="AR17" s="109">
        <f>+VLOOKUP(E17,[2]LAVORATO!$C$8:$V$217,20,0)</f>
        <v>3</v>
      </c>
      <c r="AT17" s="74" t="s">
        <v>609</v>
      </c>
      <c r="AU17" s="74">
        <v>0</v>
      </c>
      <c r="AX17" s="114">
        <f>+I17+L17+Q17+V17+Y17+AD17+AJ17+AO17+AR17+AU17</f>
        <v>20</v>
      </c>
    </row>
    <row r="18" spans="1:50" s="113" customFormat="1" hidden="1" x14ac:dyDescent="0.25">
      <c r="A18" s="116">
        <v>206</v>
      </c>
      <c r="B18" s="115">
        <v>8136</v>
      </c>
      <c r="C18" s="117" t="s">
        <v>319</v>
      </c>
      <c r="D18" s="116">
        <v>28</v>
      </c>
      <c r="E18" s="117" t="s">
        <v>614</v>
      </c>
      <c r="F18" s="116" t="s">
        <v>454</v>
      </c>
      <c r="H18" s="85" t="s">
        <v>317</v>
      </c>
      <c r="I18" s="85">
        <v>-1</v>
      </c>
      <c r="K18" s="85" t="s">
        <v>317</v>
      </c>
      <c r="L18" s="85">
        <v>-1</v>
      </c>
      <c r="N18" s="85" t="s">
        <v>317</v>
      </c>
      <c r="O18" s="85" t="s">
        <v>317</v>
      </c>
      <c r="P18" s="124"/>
      <c r="Q18" s="85">
        <v>0</v>
      </c>
      <c r="S18" s="85" t="s">
        <v>317</v>
      </c>
      <c r="T18" s="85" t="s">
        <v>317</v>
      </c>
      <c r="U18" s="124"/>
      <c r="V18" s="85">
        <v>0</v>
      </c>
      <c r="X18" s="85" t="s">
        <v>317</v>
      </c>
      <c r="Y18" s="85">
        <v>0</v>
      </c>
      <c r="AA18" s="85" t="s">
        <v>317</v>
      </c>
      <c r="AB18" s="85" t="s">
        <v>317</v>
      </c>
      <c r="AC18" s="85" t="s">
        <v>317</v>
      </c>
      <c r="AD18" s="85">
        <v>-1</v>
      </c>
      <c r="AF18" s="85" t="s">
        <v>606</v>
      </c>
      <c r="AG18" s="85" t="s">
        <v>606</v>
      </c>
      <c r="AI18" s="85" t="s">
        <v>317</v>
      </c>
      <c r="AJ18" s="118">
        <v>-1</v>
      </c>
      <c r="AL18" s="118" t="s">
        <v>611</v>
      </c>
      <c r="AM18" s="118" t="s">
        <v>611</v>
      </c>
      <c r="AN18" s="99" t="s">
        <v>611</v>
      </c>
      <c r="AO18" s="85">
        <v>0</v>
      </c>
      <c r="AQ18" s="99" t="s">
        <v>611</v>
      </c>
      <c r="AR18" s="112">
        <f>+VLOOKUP(E18,[2]LAVORATO!$C$8:$V$217,20,0)</f>
        <v>0</v>
      </c>
      <c r="AT18" s="85" t="s">
        <v>611</v>
      </c>
      <c r="AU18" s="85">
        <v>-1</v>
      </c>
      <c r="AX18" s="119">
        <f t="shared" ref="AX18:AX20" si="3">+I18+L18+Q18+V18+Y18+AD18+AJ18+AO18+AR18+AU18</f>
        <v>-5</v>
      </c>
    </row>
    <row r="19" spans="1:50" hidden="1" x14ac:dyDescent="0.25">
      <c r="A19" s="84">
        <v>206</v>
      </c>
      <c r="B19" s="100">
        <v>8431</v>
      </c>
      <c r="C19" s="88" t="s">
        <v>320</v>
      </c>
      <c r="D19" s="84">
        <v>28</v>
      </c>
      <c r="E19" s="88" t="s">
        <v>615</v>
      </c>
      <c r="F19" s="84" t="s">
        <v>454</v>
      </c>
      <c r="H19" s="123">
        <v>0.5</v>
      </c>
      <c r="I19" s="81">
        <v>2</v>
      </c>
      <c r="K19" s="4" t="s">
        <v>60</v>
      </c>
      <c r="L19" s="4">
        <v>3</v>
      </c>
      <c r="N19" s="83">
        <v>6.6695906432748542</v>
      </c>
      <c r="O19" s="83">
        <v>10.252923976608184</v>
      </c>
      <c r="P19" s="122">
        <v>0.65050620276629145</v>
      </c>
      <c r="Q19" s="81">
        <v>0</v>
      </c>
      <c r="S19" s="83">
        <v>1.9473684210526316</v>
      </c>
      <c r="T19" s="83">
        <v>6.6695906432748542</v>
      </c>
      <c r="U19" s="122">
        <v>0.2919772029811486</v>
      </c>
      <c r="V19" s="81">
        <v>1</v>
      </c>
      <c r="X19" s="4" t="s">
        <v>60</v>
      </c>
      <c r="Y19" s="4">
        <v>1</v>
      </c>
      <c r="AA19" s="109">
        <v>68210.74328600429</v>
      </c>
      <c r="AB19" s="109">
        <v>401526.5567139957</v>
      </c>
      <c r="AC19" s="108">
        <f t="shared" ref="AC19:AC20" si="4">+AA19/AB19</f>
        <v>0.16987853516894597</v>
      </c>
      <c r="AD19" s="74">
        <v>3</v>
      </c>
      <c r="AF19" s="74" t="s">
        <v>606</v>
      </c>
      <c r="AG19" s="74" t="s">
        <v>606</v>
      </c>
      <c r="AI19" s="74">
        <v>242</v>
      </c>
      <c r="AJ19" s="74">
        <v>3</v>
      </c>
      <c r="AL19" s="107">
        <v>0</v>
      </c>
      <c r="AM19" s="107">
        <v>45470</v>
      </c>
      <c r="AN19" s="108">
        <f t="shared" si="1"/>
        <v>0</v>
      </c>
      <c r="AO19" s="74">
        <v>3</v>
      </c>
      <c r="AQ19" s="108">
        <v>1.3177301202428968E-2</v>
      </c>
      <c r="AR19" s="109">
        <f>+VLOOKUP(E19,[2]LAVORATO!$C$8:$V$217,20,0)</f>
        <v>0</v>
      </c>
      <c r="AT19" s="74" t="s">
        <v>609</v>
      </c>
      <c r="AU19" s="74">
        <v>0</v>
      </c>
      <c r="AX19" s="114">
        <f t="shared" si="3"/>
        <v>16</v>
      </c>
    </row>
    <row r="20" spans="1:50" hidden="1" x14ac:dyDescent="0.25">
      <c r="A20" s="84">
        <v>206</v>
      </c>
      <c r="B20" s="100">
        <v>731400</v>
      </c>
      <c r="C20" s="88" t="s">
        <v>321</v>
      </c>
      <c r="D20" s="84">
        <v>28</v>
      </c>
      <c r="E20" s="88" t="s">
        <v>616</v>
      </c>
      <c r="F20" s="84" t="s">
        <v>454</v>
      </c>
      <c r="H20" s="123">
        <v>0.25</v>
      </c>
      <c r="I20" s="81">
        <v>2</v>
      </c>
      <c r="K20" s="4" t="s">
        <v>60</v>
      </c>
      <c r="L20" s="4">
        <v>3</v>
      </c>
      <c r="N20" s="83">
        <v>6.0160818713450288</v>
      </c>
      <c r="O20" s="83">
        <v>8.7792397660818722</v>
      </c>
      <c r="P20" s="122">
        <v>0.68526228143213974</v>
      </c>
      <c r="Q20" s="81">
        <v>0</v>
      </c>
      <c r="S20" s="83">
        <v>4.2105263157894735</v>
      </c>
      <c r="T20" s="83">
        <v>6.0160818713450288</v>
      </c>
      <c r="U20" s="122">
        <v>0.69987849331713248</v>
      </c>
      <c r="V20" s="81">
        <v>2</v>
      </c>
      <c r="X20" s="4" t="s">
        <v>60</v>
      </c>
      <c r="Y20" s="4">
        <v>1</v>
      </c>
      <c r="AA20" s="109">
        <v>32729.235207965947</v>
      </c>
      <c r="AB20" s="109">
        <v>224467.61479203409</v>
      </c>
      <c r="AC20" s="108">
        <f t="shared" si="4"/>
        <v>0.14580827278041467</v>
      </c>
      <c r="AD20" s="74">
        <v>3</v>
      </c>
      <c r="AF20" s="74" t="s">
        <v>606</v>
      </c>
      <c r="AG20" s="74" t="s">
        <v>606</v>
      </c>
      <c r="AI20" s="74">
        <v>240</v>
      </c>
      <c r="AJ20" s="74">
        <v>3</v>
      </c>
      <c r="AL20" s="107">
        <v>0</v>
      </c>
      <c r="AM20" s="107">
        <v>24005</v>
      </c>
      <c r="AN20" s="108">
        <f t="shared" si="1"/>
        <v>0</v>
      </c>
      <c r="AO20" s="74">
        <v>3</v>
      </c>
      <c r="AQ20" s="108">
        <v>7.2144662670561768E-4</v>
      </c>
      <c r="AR20" s="109">
        <f>+VLOOKUP(E20,[2]LAVORATO!$C$8:$V$217,20,0)</f>
        <v>0</v>
      </c>
      <c r="AT20" s="74" t="s">
        <v>609</v>
      </c>
      <c r="AU20" s="74">
        <v>0</v>
      </c>
      <c r="AX20" s="114">
        <f t="shared" si="3"/>
        <v>17</v>
      </c>
    </row>
    <row r="21" spans="1:50" hidden="1" x14ac:dyDescent="0.25">
      <c r="A21" s="84">
        <v>206</v>
      </c>
      <c r="B21" s="100">
        <v>8017</v>
      </c>
      <c r="C21" s="88" t="s">
        <v>301</v>
      </c>
      <c r="D21" s="84">
        <v>2</v>
      </c>
      <c r="E21" s="88" t="s">
        <v>473</v>
      </c>
      <c r="F21" s="84" t="s">
        <v>453</v>
      </c>
      <c r="H21" s="82">
        <v>1</v>
      </c>
      <c r="I21" s="81">
        <v>3</v>
      </c>
      <c r="K21" s="4" t="s">
        <v>60</v>
      </c>
      <c r="L21" s="4">
        <v>3</v>
      </c>
      <c r="N21" s="83">
        <v>6.9005847953216373</v>
      </c>
      <c r="O21" s="83">
        <v>8.6549707602339172</v>
      </c>
      <c r="P21" s="122">
        <v>0.79729729729729737</v>
      </c>
      <c r="Q21" s="81">
        <v>0</v>
      </c>
      <c r="S21" s="83">
        <v>3.2894736842105261</v>
      </c>
      <c r="T21" s="83">
        <v>6.9005847953216399</v>
      </c>
      <c r="U21" s="122">
        <v>0.47669491525423707</v>
      </c>
      <c r="V21" s="81">
        <v>1</v>
      </c>
      <c r="X21" s="4" t="s">
        <v>60</v>
      </c>
      <c r="Y21" s="4">
        <v>1</v>
      </c>
      <c r="AA21" s="109">
        <v>55195.788292944431</v>
      </c>
      <c r="AB21" s="109">
        <v>527872.81170705555</v>
      </c>
      <c r="AC21" s="111">
        <f>+AA21/AB21</f>
        <v>0.10456266560584955</v>
      </c>
      <c r="AD21" s="74">
        <v>3</v>
      </c>
      <c r="AF21" s="74" t="s">
        <v>606</v>
      </c>
      <c r="AG21" s="74" t="s">
        <v>606</v>
      </c>
      <c r="AI21" s="74">
        <f>+VLOOKUP(E21,'[1]C9 INTERA PRODUZIONE'!$B$1:$E$119,4,0)</f>
        <v>275</v>
      </c>
      <c r="AJ21" s="74">
        <v>3</v>
      </c>
      <c r="AL21" s="107">
        <v>0</v>
      </c>
      <c r="AM21" s="107">
        <v>261</v>
      </c>
      <c r="AN21" s="108">
        <f t="shared" si="1"/>
        <v>0</v>
      </c>
      <c r="AO21" s="74">
        <v>3</v>
      </c>
      <c r="AQ21" s="108">
        <f>+VLOOKUP(E21,[2]LAVORATO!$C$9:$P$217,14,0)</f>
        <v>3.6139536758489584E-2</v>
      </c>
      <c r="AR21" s="109">
        <f>+VLOOKUP(E21,[2]LAVORATO!$C$8:$V$217,20,0)</f>
        <v>0</v>
      </c>
      <c r="AT21" s="74" t="s">
        <v>609</v>
      </c>
      <c r="AU21" s="74">
        <v>0</v>
      </c>
      <c r="AX21" s="114">
        <f>+I21+L21+Q21+V21+Y21+AD21+AJ21+AO21+AR21+AU21</f>
        <v>17</v>
      </c>
    </row>
    <row r="22" spans="1:50" hidden="1" x14ac:dyDescent="0.25">
      <c r="A22" s="84">
        <v>206</v>
      </c>
      <c r="B22" s="100">
        <v>8115</v>
      </c>
      <c r="C22" s="88" t="s">
        <v>322</v>
      </c>
      <c r="D22" s="84">
        <v>2</v>
      </c>
      <c r="E22" s="88" t="s">
        <v>474</v>
      </c>
      <c r="F22" s="84" t="s">
        <v>453</v>
      </c>
      <c r="H22" s="82">
        <v>0</v>
      </c>
      <c r="I22" s="81">
        <v>-1</v>
      </c>
      <c r="K22" s="4" t="s">
        <v>60</v>
      </c>
      <c r="L22" s="4">
        <v>3</v>
      </c>
      <c r="N22" s="83">
        <v>3.5</v>
      </c>
      <c r="O22" s="83">
        <v>5.6052631578947363</v>
      </c>
      <c r="P22" s="122">
        <v>0.62441314553990612</v>
      </c>
      <c r="Q22" s="81">
        <v>0</v>
      </c>
      <c r="S22" s="83">
        <v>1</v>
      </c>
      <c r="T22" s="83">
        <v>3.5</v>
      </c>
      <c r="U22" s="122">
        <v>0.2857142857142857</v>
      </c>
      <c r="V22" s="81">
        <v>1</v>
      </c>
      <c r="X22" s="4" t="s">
        <v>60</v>
      </c>
      <c r="Y22" s="4">
        <v>1</v>
      </c>
      <c r="AA22" s="109">
        <v>23303.961897830479</v>
      </c>
      <c r="AB22" s="109">
        <v>222307.88810216956</v>
      </c>
      <c r="AC22" s="111">
        <f t="shared" ref="AC22:AC38" si="5">+AA22/AB22</f>
        <v>0.10482741794173452</v>
      </c>
      <c r="AD22" s="74">
        <v>3</v>
      </c>
      <c r="AF22" s="74" t="s">
        <v>606</v>
      </c>
      <c r="AG22" s="74" t="s">
        <v>606</v>
      </c>
      <c r="AI22" s="74">
        <f>+VLOOKUP(E22,'[1]C9 INTERA PRODUZIONE'!$B$1:$E$119,4,0)</f>
        <v>197</v>
      </c>
      <c r="AJ22" s="74">
        <v>2</v>
      </c>
      <c r="AL22" s="107">
        <v>0</v>
      </c>
      <c r="AM22" s="107">
        <v>6140</v>
      </c>
      <c r="AN22" s="108">
        <f t="shared" si="1"/>
        <v>0</v>
      </c>
      <c r="AO22" s="74">
        <v>3</v>
      </c>
      <c r="AQ22" s="111">
        <f>+VLOOKUP(E22,[2]LAVORATO!$C$9:$P$217,14,0)</f>
        <v>-2.1711940148354675E-2</v>
      </c>
      <c r="AR22" s="109">
        <f>+VLOOKUP(E22,[2]LAVORATO!$C$8:$V$217,20,0)</f>
        <v>1</v>
      </c>
      <c r="AT22" s="74" t="s">
        <v>607</v>
      </c>
      <c r="AU22" s="74">
        <v>-1</v>
      </c>
      <c r="AX22" s="114">
        <f t="shared" ref="AX22:AX38" si="6">+I22+L22+Q22+V22+Y22+AD22+AJ22+AO22+AR22+AU22</f>
        <v>12</v>
      </c>
    </row>
    <row r="23" spans="1:50" hidden="1" x14ac:dyDescent="0.25">
      <c r="A23" s="84">
        <v>206</v>
      </c>
      <c r="B23" s="100">
        <v>8122</v>
      </c>
      <c r="C23" s="88" t="s">
        <v>323</v>
      </c>
      <c r="D23" s="84">
        <v>2</v>
      </c>
      <c r="E23" s="88" t="s">
        <v>475</v>
      </c>
      <c r="F23" s="84" t="s">
        <v>453</v>
      </c>
      <c r="H23" s="82">
        <v>1</v>
      </c>
      <c r="I23" s="81">
        <v>3</v>
      </c>
      <c r="K23" s="4" t="s">
        <v>60</v>
      </c>
      <c r="L23" s="4">
        <v>3</v>
      </c>
      <c r="N23" s="83">
        <v>4.4736842105263159</v>
      </c>
      <c r="O23" s="83">
        <v>7.6842105263157894</v>
      </c>
      <c r="P23" s="122">
        <v>0.5821917808219178</v>
      </c>
      <c r="Q23" s="81">
        <v>0</v>
      </c>
      <c r="S23" s="83">
        <v>1.4736842105263157</v>
      </c>
      <c r="T23" s="83">
        <v>4.4736842105263159</v>
      </c>
      <c r="U23" s="122">
        <v>0.32941176470588235</v>
      </c>
      <c r="V23" s="81">
        <v>1</v>
      </c>
      <c r="X23" s="4" t="s">
        <v>60</v>
      </c>
      <c r="Y23" s="4">
        <v>1</v>
      </c>
      <c r="AA23" s="109">
        <v>19920.863572024275</v>
      </c>
      <c r="AB23" s="109">
        <v>625093.36642797571</v>
      </c>
      <c r="AC23" s="111">
        <f t="shared" si="5"/>
        <v>3.1868620980350121E-2</v>
      </c>
      <c r="AD23" s="74">
        <v>1</v>
      </c>
      <c r="AF23" s="74" t="s">
        <v>606</v>
      </c>
      <c r="AG23" s="74" t="s">
        <v>606</v>
      </c>
      <c r="AI23" s="74">
        <f>+VLOOKUP(E23,'[1]C9 INTERA PRODUZIONE'!$B$1:$E$119,4,0)</f>
        <v>276</v>
      </c>
      <c r="AJ23" s="74">
        <v>3</v>
      </c>
      <c r="AL23" s="107">
        <v>0</v>
      </c>
      <c r="AM23" s="107">
        <v>16636</v>
      </c>
      <c r="AN23" s="108">
        <f t="shared" si="1"/>
        <v>0</v>
      </c>
      <c r="AO23" s="74">
        <v>3</v>
      </c>
      <c r="AQ23" s="111">
        <f>+VLOOKUP(E23,[2]LAVORATO!$C$9:$P$217,14,0)</f>
        <v>-3.7153602964381825E-2</v>
      </c>
      <c r="AR23" s="109">
        <f>+VLOOKUP(E23,[2]LAVORATO!$C$8:$V$217,20,0)</f>
        <v>1</v>
      </c>
      <c r="AT23" s="74" t="s">
        <v>607</v>
      </c>
      <c r="AU23" s="74">
        <v>-1</v>
      </c>
      <c r="AX23" s="114">
        <f t="shared" si="6"/>
        <v>15</v>
      </c>
    </row>
    <row r="24" spans="1:50" hidden="1" x14ac:dyDescent="0.25">
      <c r="A24" s="84">
        <v>206</v>
      </c>
      <c r="B24" s="100">
        <v>8125</v>
      </c>
      <c r="C24" s="88" t="s">
        <v>324</v>
      </c>
      <c r="D24" s="84">
        <v>2</v>
      </c>
      <c r="E24" s="88" t="s">
        <v>476</v>
      </c>
      <c r="F24" s="84" t="s">
        <v>453</v>
      </c>
      <c r="H24" s="82">
        <v>1</v>
      </c>
      <c r="I24" s="81">
        <v>3</v>
      </c>
      <c r="K24" s="4" t="s">
        <v>60</v>
      </c>
      <c r="L24" s="4">
        <v>3</v>
      </c>
      <c r="N24" s="83">
        <v>6.85233918128655</v>
      </c>
      <c r="O24" s="83">
        <v>6.85233918128655</v>
      </c>
      <c r="P24" s="122">
        <v>1</v>
      </c>
      <c r="Q24" s="81">
        <v>2</v>
      </c>
      <c r="S24" s="83">
        <v>3.6578947368421053</v>
      </c>
      <c r="T24" s="83">
        <v>6.85233918128655</v>
      </c>
      <c r="U24" s="122">
        <v>0.53381694047365047</v>
      </c>
      <c r="V24" s="81">
        <v>2</v>
      </c>
      <c r="X24" s="4" t="s">
        <v>61</v>
      </c>
      <c r="Y24" s="4">
        <v>0</v>
      </c>
      <c r="AA24" s="109">
        <v>0</v>
      </c>
      <c r="AB24" s="109">
        <v>327429.47970276588</v>
      </c>
      <c r="AC24" s="111">
        <f t="shared" si="5"/>
        <v>0</v>
      </c>
      <c r="AD24" s="74">
        <v>-1</v>
      </c>
      <c r="AF24" s="74" t="s">
        <v>606</v>
      </c>
      <c r="AG24" s="74" t="s">
        <v>606</v>
      </c>
      <c r="AI24" s="74">
        <f>+VLOOKUP(E24,'[1]C9 INTERA PRODUZIONE'!$B$1:$E$119,4,0)</f>
        <v>195</v>
      </c>
      <c r="AJ24" s="74">
        <v>2</v>
      </c>
      <c r="AL24" s="107">
        <v>0</v>
      </c>
      <c r="AM24" s="107">
        <v>8835</v>
      </c>
      <c r="AN24" s="108">
        <f t="shared" si="1"/>
        <v>0</v>
      </c>
      <c r="AO24" s="74">
        <v>3</v>
      </c>
      <c r="AQ24" s="111">
        <f>+VLOOKUP(E24,[2]LAVORATO!$C$9:$P$217,14,0)</f>
        <v>-4.6355355838801508E-2</v>
      </c>
      <c r="AR24" s="109">
        <f>+VLOOKUP(E24,[2]LAVORATO!$C$8:$V$217,20,0)</f>
        <v>1</v>
      </c>
      <c r="AT24" s="74" t="s">
        <v>607</v>
      </c>
      <c r="AU24" s="74">
        <v>-1</v>
      </c>
      <c r="AX24" s="114">
        <f t="shared" si="6"/>
        <v>14</v>
      </c>
    </row>
    <row r="25" spans="1:50" hidden="1" x14ac:dyDescent="0.25">
      <c r="A25" s="84">
        <v>206</v>
      </c>
      <c r="B25" s="100">
        <v>8132</v>
      </c>
      <c r="C25" s="88" t="s">
        <v>325</v>
      </c>
      <c r="D25" s="84">
        <v>2</v>
      </c>
      <c r="E25" s="88" t="s">
        <v>477</v>
      </c>
      <c r="F25" s="84" t="s">
        <v>453</v>
      </c>
      <c r="H25" s="82">
        <v>1</v>
      </c>
      <c r="I25" s="81">
        <v>3</v>
      </c>
      <c r="K25" s="4" t="s">
        <v>60</v>
      </c>
      <c r="L25" s="4">
        <v>3</v>
      </c>
      <c r="N25" s="83">
        <v>3.1615497076023393</v>
      </c>
      <c r="O25" s="83">
        <v>5.8720760233918128</v>
      </c>
      <c r="P25" s="122">
        <v>0.53840408315697752</v>
      </c>
      <c r="Q25" s="81">
        <v>0</v>
      </c>
      <c r="S25" s="83">
        <v>0.59210526315789469</v>
      </c>
      <c r="T25" s="83">
        <v>3.1615497076023393</v>
      </c>
      <c r="U25" s="122">
        <v>0.18728323699421964</v>
      </c>
      <c r="V25" s="81">
        <v>0</v>
      </c>
      <c r="X25" s="4" t="s">
        <v>61</v>
      </c>
      <c r="Y25" s="4">
        <v>0</v>
      </c>
      <c r="AA25" s="109">
        <v>884.8450554072333</v>
      </c>
      <c r="AB25" s="109">
        <v>206097.49494459273</v>
      </c>
      <c r="AC25" s="111">
        <f t="shared" si="5"/>
        <v>4.2933324135992776E-3</v>
      </c>
      <c r="AD25" s="74">
        <v>0</v>
      </c>
      <c r="AF25" s="74" t="s">
        <v>606</v>
      </c>
      <c r="AG25" s="74" t="s">
        <v>606</v>
      </c>
      <c r="AI25" s="74">
        <f>+VLOOKUP(E25,'[1]C9 INTERA PRODUZIONE'!$B$1:$E$119,4,0)</f>
        <v>248</v>
      </c>
      <c r="AJ25" s="74">
        <v>3</v>
      </c>
      <c r="AL25" s="107">
        <v>0</v>
      </c>
      <c r="AM25" s="107">
        <v>5290</v>
      </c>
      <c r="AN25" s="108">
        <f t="shared" si="1"/>
        <v>0</v>
      </c>
      <c r="AO25" s="74">
        <v>3</v>
      </c>
      <c r="AQ25" s="108">
        <f>+VLOOKUP(E25,[2]LAVORATO!$C$9:$P$217,14,0)</f>
        <v>1.84863786167647E-2</v>
      </c>
      <c r="AR25" s="109">
        <f>+VLOOKUP(E25,[2]LAVORATO!$C$8:$V$217,20,0)</f>
        <v>0</v>
      </c>
      <c r="AT25" s="74" t="s">
        <v>607</v>
      </c>
      <c r="AU25" s="74">
        <v>-1</v>
      </c>
      <c r="AX25" s="114">
        <f t="shared" si="6"/>
        <v>11</v>
      </c>
    </row>
    <row r="26" spans="1:50" hidden="1" x14ac:dyDescent="0.25">
      <c r="A26" s="84">
        <v>206</v>
      </c>
      <c r="B26" s="100">
        <v>8327</v>
      </c>
      <c r="C26" s="88" t="s">
        <v>326</v>
      </c>
      <c r="D26" s="84">
        <v>2</v>
      </c>
      <c r="E26" s="88" t="s">
        <v>478</v>
      </c>
      <c r="F26" s="84" t="s">
        <v>453</v>
      </c>
      <c r="H26" s="82">
        <v>1</v>
      </c>
      <c r="I26" s="81">
        <v>3</v>
      </c>
      <c r="K26" s="4" t="s">
        <v>60</v>
      </c>
      <c r="L26" s="4">
        <v>3</v>
      </c>
      <c r="N26" s="83">
        <v>1.9005847953216375</v>
      </c>
      <c r="O26" s="83">
        <v>3.7426900584795324</v>
      </c>
      <c r="P26" s="122">
        <v>0.5078125</v>
      </c>
      <c r="Q26" s="81">
        <v>0</v>
      </c>
      <c r="S26" s="83">
        <v>0.78947368421052633</v>
      </c>
      <c r="T26" s="83">
        <v>1.9005847953216375</v>
      </c>
      <c r="U26" s="122">
        <f>+S26/T26</f>
        <v>0.41538461538461535</v>
      </c>
      <c r="V26" s="81">
        <v>1</v>
      </c>
      <c r="X26" s="4" t="s">
        <v>61</v>
      </c>
      <c r="Y26" s="4">
        <v>0</v>
      </c>
      <c r="AA26" s="109">
        <v>8043.1035090133955</v>
      </c>
      <c r="AB26" s="109">
        <v>130619.06649098662</v>
      </c>
      <c r="AC26" s="111">
        <f t="shared" si="5"/>
        <v>6.1576795219007406E-2</v>
      </c>
      <c r="AD26" s="74">
        <v>2</v>
      </c>
      <c r="AF26" s="74" t="s">
        <v>606</v>
      </c>
      <c r="AG26" s="74" t="s">
        <v>606</v>
      </c>
      <c r="AI26" s="74">
        <f>+VLOOKUP(E26,'[1]C9 INTERA PRODUZIONE'!$B$1:$E$119,4,0)</f>
        <v>219</v>
      </c>
      <c r="AJ26" s="74">
        <v>3</v>
      </c>
      <c r="AL26" s="107">
        <v>2622</v>
      </c>
      <c r="AM26" s="107">
        <v>3414</v>
      </c>
      <c r="AN26" s="108">
        <f t="shared" si="1"/>
        <v>0.76801405975395431</v>
      </c>
      <c r="AO26" s="74">
        <v>0</v>
      </c>
      <c r="AQ26" s="108">
        <f>+VLOOKUP(E26,[2]LAVORATO!$C$9:$P$217,14,0)</f>
        <v>-3.7963865420157367E-3</v>
      </c>
      <c r="AR26" s="109">
        <f>+VLOOKUP(E26,[2]LAVORATO!$C$8:$V$217,20,0)</f>
        <v>1</v>
      </c>
      <c r="AT26" s="74" t="s">
        <v>609</v>
      </c>
      <c r="AU26" s="74">
        <v>0</v>
      </c>
      <c r="AX26" s="114">
        <f t="shared" si="6"/>
        <v>13</v>
      </c>
    </row>
    <row r="27" spans="1:50" hidden="1" x14ac:dyDescent="0.25">
      <c r="A27" s="84">
        <v>206</v>
      </c>
      <c r="B27" s="100">
        <v>8417</v>
      </c>
      <c r="C27" s="88" t="s">
        <v>328</v>
      </c>
      <c r="D27" s="84">
        <v>2</v>
      </c>
      <c r="E27" s="88" t="s">
        <v>479</v>
      </c>
      <c r="F27" s="84" t="s">
        <v>453</v>
      </c>
      <c r="H27" s="82">
        <v>1</v>
      </c>
      <c r="I27" s="81">
        <v>3</v>
      </c>
      <c r="K27" s="4" t="s">
        <v>60</v>
      </c>
      <c r="L27" s="4">
        <v>3</v>
      </c>
      <c r="N27" s="83">
        <v>3.4385964912280702</v>
      </c>
      <c r="O27" s="83">
        <v>4.5438596491228074</v>
      </c>
      <c r="P27" s="122">
        <v>0.75675675675675669</v>
      </c>
      <c r="Q27" s="81">
        <v>0</v>
      </c>
      <c r="S27" s="83">
        <v>1.1052631578947369</v>
      </c>
      <c r="T27" s="83">
        <v>3.4385964912280702</v>
      </c>
      <c r="U27" s="122">
        <v>0.32142857142857145</v>
      </c>
      <c r="V27" s="81">
        <v>1</v>
      </c>
      <c r="X27" s="4" t="s">
        <v>61</v>
      </c>
      <c r="Y27" s="4">
        <v>0</v>
      </c>
      <c r="AA27" s="109">
        <v>34063.183692980674</v>
      </c>
      <c r="AB27" s="109">
        <v>352768.64630701934</v>
      </c>
      <c r="AC27" s="111">
        <f t="shared" si="5"/>
        <v>9.655955553185705E-2</v>
      </c>
      <c r="AD27" s="74">
        <v>2</v>
      </c>
      <c r="AF27" s="74" t="s">
        <v>606</v>
      </c>
      <c r="AG27" s="74" t="s">
        <v>606</v>
      </c>
      <c r="AI27" s="74">
        <f>+VLOOKUP(E27,'[1]C9 INTERA PRODUZIONE'!$B$1:$E$119,4,0)</f>
        <v>245</v>
      </c>
      <c r="AJ27" s="74">
        <v>3</v>
      </c>
      <c r="AL27" s="107">
        <v>0</v>
      </c>
      <c r="AM27" s="107">
        <v>8748</v>
      </c>
      <c r="AN27" s="108">
        <f t="shared" si="1"/>
        <v>0</v>
      </c>
      <c r="AO27" s="74">
        <v>3</v>
      </c>
      <c r="AQ27" s="108">
        <f>+VLOOKUP(E27,[2]LAVORATO!$C$9:$P$217,14,0)</f>
        <v>2.2114998507898311E-2</v>
      </c>
      <c r="AR27" s="109">
        <f>+VLOOKUP(E27,[2]LAVORATO!$C$8:$V$217,20,0)</f>
        <v>0</v>
      </c>
      <c r="AT27" s="74" t="s">
        <v>609</v>
      </c>
      <c r="AU27" s="74">
        <v>0</v>
      </c>
      <c r="AX27" s="114">
        <f t="shared" si="6"/>
        <v>15</v>
      </c>
    </row>
    <row r="28" spans="1:50" hidden="1" x14ac:dyDescent="0.25">
      <c r="A28" s="84">
        <v>206</v>
      </c>
      <c r="B28" s="100">
        <v>8432</v>
      </c>
      <c r="C28" s="88" t="s">
        <v>329</v>
      </c>
      <c r="D28" s="84">
        <v>2</v>
      </c>
      <c r="E28" s="88" t="s">
        <v>480</v>
      </c>
      <c r="F28" s="84" t="s">
        <v>453</v>
      </c>
      <c r="H28" s="82">
        <v>1</v>
      </c>
      <c r="I28" s="81">
        <v>3</v>
      </c>
      <c r="K28" s="4" t="s">
        <v>60</v>
      </c>
      <c r="L28" s="4">
        <v>3</v>
      </c>
      <c r="N28" s="83">
        <v>6.1549707602339181</v>
      </c>
      <c r="O28" s="83">
        <v>8.8918128654970765</v>
      </c>
      <c r="P28" s="122">
        <v>0.69220651101611308</v>
      </c>
      <c r="Q28" s="81">
        <v>0</v>
      </c>
      <c r="S28" s="83">
        <v>1.7105263157894737</v>
      </c>
      <c r="T28" s="83">
        <v>6.5497076023391809</v>
      </c>
      <c r="U28" s="122">
        <v>0.2611607142857143</v>
      </c>
      <c r="V28" s="81">
        <v>1</v>
      </c>
      <c r="X28" s="4" t="s">
        <v>61</v>
      </c>
      <c r="Y28" s="4">
        <v>0</v>
      </c>
      <c r="AA28" s="109">
        <v>37985.105650580779</v>
      </c>
      <c r="AB28" s="109">
        <v>352622.63434941921</v>
      </c>
      <c r="AC28" s="111">
        <f t="shared" si="5"/>
        <v>0.10772168871309819</v>
      </c>
      <c r="AD28" s="74">
        <v>3</v>
      </c>
      <c r="AF28" s="74" t="s">
        <v>606</v>
      </c>
      <c r="AG28" s="74" t="s">
        <v>606</v>
      </c>
      <c r="AI28" s="74">
        <f>+VLOOKUP(E28,'[1]C9 INTERA PRODUZIONE'!$B$1:$E$119,4,0)</f>
        <v>218</v>
      </c>
      <c r="AJ28" s="74">
        <v>3</v>
      </c>
      <c r="AL28" s="107">
        <v>0</v>
      </c>
      <c r="AM28" s="107">
        <v>8436</v>
      </c>
      <c r="AN28" s="108">
        <f t="shared" si="1"/>
        <v>0</v>
      </c>
      <c r="AO28" s="74">
        <v>3</v>
      </c>
      <c r="AQ28" s="108">
        <f>+VLOOKUP(E28,[2]LAVORATO!$C$9:$P$217,14,0)</f>
        <v>4.8954060388672171E-2</v>
      </c>
      <c r="AR28" s="109">
        <f>+VLOOKUP(E28,[2]LAVORATO!$C$8:$V$217,20,0)</f>
        <v>0</v>
      </c>
      <c r="AT28" s="74" t="s">
        <v>609</v>
      </c>
      <c r="AU28" s="74">
        <v>0</v>
      </c>
      <c r="AX28" s="114">
        <f t="shared" si="6"/>
        <v>16</v>
      </c>
    </row>
    <row r="29" spans="1:50" hidden="1" x14ac:dyDescent="0.25">
      <c r="A29" s="84">
        <v>206</v>
      </c>
      <c r="B29" s="100">
        <v>8513</v>
      </c>
      <c r="C29" s="88" t="s">
        <v>330</v>
      </c>
      <c r="D29" s="84">
        <v>2</v>
      </c>
      <c r="E29" s="88" t="s">
        <v>481</v>
      </c>
      <c r="F29" s="84" t="s">
        <v>453</v>
      </c>
      <c r="H29" s="82">
        <v>1</v>
      </c>
      <c r="I29" s="81">
        <v>3</v>
      </c>
      <c r="K29" s="4" t="s">
        <v>605</v>
      </c>
      <c r="L29" s="4">
        <v>3</v>
      </c>
      <c r="N29" s="83">
        <v>9.9941520467836256</v>
      </c>
      <c r="O29" s="83">
        <v>10.730994152046783</v>
      </c>
      <c r="P29" s="122">
        <v>0.9313351498637602</v>
      </c>
      <c r="Q29" s="81">
        <v>2</v>
      </c>
      <c r="S29" s="83">
        <v>6.4385964912280702</v>
      </c>
      <c r="T29" s="83">
        <v>9.9941520467836256</v>
      </c>
      <c r="U29" s="122">
        <v>0.64423639555295498</v>
      </c>
      <c r="V29" s="81">
        <v>2</v>
      </c>
      <c r="X29" s="4" t="s">
        <v>60</v>
      </c>
      <c r="Y29" s="4">
        <v>1</v>
      </c>
      <c r="AA29" s="109">
        <v>33743.262279978953</v>
      </c>
      <c r="AB29" s="109">
        <v>696767.83772002102</v>
      </c>
      <c r="AC29" s="111">
        <f t="shared" si="5"/>
        <v>4.8428271876604402E-2</v>
      </c>
      <c r="AD29" s="74">
        <v>1</v>
      </c>
      <c r="AF29" s="74" t="s">
        <v>606</v>
      </c>
      <c r="AG29" s="74" t="s">
        <v>606</v>
      </c>
      <c r="AI29" s="74">
        <f>+VLOOKUP(E29,'[1]C9 INTERA PRODUZIONE'!$B$1:$E$119,4,0)</f>
        <v>248</v>
      </c>
      <c r="AJ29" s="74">
        <v>3</v>
      </c>
      <c r="AL29" s="107">
        <v>0</v>
      </c>
      <c r="AM29" s="107">
        <v>18343</v>
      </c>
      <c r="AN29" s="108">
        <f t="shared" si="1"/>
        <v>0</v>
      </c>
      <c r="AO29" s="74">
        <v>3</v>
      </c>
      <c r="AQ29" s="111">
        <f>+VLOOKUP(E29,[2]LAVORATO!$C$9:$P$217,14,0)</f>
        <v>-1.2434690872048609E-2</v>
      </c>
      <c r="AR29" s="109">
        <f>+VLOOKUP(E29,[2]LAVORATO!$C$8:$V$217,20,0)</f>
        <v>1</v>
      </c>
      <c r="AT29" s="74" t="s">
        <v>609</v>
      </c>
      <c r="AU29" s="74">
        <v>0</v>
      </c>
      <c r="AX29" s="114">
        <f t="shared" si="6"/>
        <v>19</v>
      </c>
    </row>
    <row r="30" spans="1:50" hidden="1" x14ac:dyDescent="0.25">
      <c r="A30" s="84">
        <v>206</v>
      </c>
      <c r="B30" s="100">
        <v>8621</v>
      </c>
      <c r="C30" s="88" t="s">
        <v>307</v>
      </c>
      <c r="D30" s="84">
        <v>2</v>
      </c>
      <c r="E30" s="88" t="s">
        <v>482</v>
      </c>
      <c r="F30" s="84" t="s">
        <v>453</v>
      </c>
      <c r="H30" s="82">
        <v>1</v>
      </c>
      <c r="I30" s="81">
        <v>3</v>
      </c>
      <c r="K30" s="4" t="s">
        <v>60</v>
      </c>
      <c r="L30" s="4">
        <v>3</v>
      </c>
      <c r="N30" s="83">
        <v>5</v>
      </c>
      <c r="O30" s="83">
        <v>6.9736842105263159</v>
      </c>
      <c r="P30" s="122">
        <v>0.71698113207547165</v>
      </c>
      <c r="Q30" s="81">
        <v>0</v>
      </c>
      <c r="S30" s="83">
        <v>1</v>
      </c>
      <c r="T30" s="83">
        <v>5</v>
      </c>
      <c r="U30" s="122">
        <v>0.2</v>
      </c>
      <c r="V30" s="81">
        <v>1</v>
      </c>
      <c r="X30" s="4" t="s">
        <v>60</v>
      </c>
      <c r="Y30" s="4">
        <v>1</v>
      </c>
      <c r="AA30" s="109">
        <v>5266.2726084471215</v>
      </c>
      <c r="AB30" s="109">
        <v>370514.21739155287</v>
      </c>
      <c r="AC30" s="111">
        <f t="shared" si="5"/>
        <v>1.4213415737517618E-2</v>
      </c>
      <c r="AD30" s="74">
        <v>0</v>
      </c>
      <c r="AF30" s="74" t="s">
        <v>606</v>
      </c>
      <c r="AG30" s="74" t="s">
        <v>606</v>
      </c>
      <c r="AI30" s="74">
        <f>+VLOOKUP(E30,'[1]C9 INTERA PRODUZIONE'!$B$1:$E$119,4,0)</f>
        <v>246</v>
      </c>
      <c r="AJ30" s="74">
        <v>3</v>
      </c>
      <c r="AL30" s="107">
        <v>0</v>
      </c>
      <c r="AM30" s="107">
        <v>6023</v>
      </c>
      <c r="AN30" s="108">
        <f t="shared" si="1"/>
        <v>0</v>
      </c>
      <c r="AO30" s="74">
        <v>3</v>
      </c>
      <c r="AQ30" s="111">
        <f>+VLOOKUP(E30,[2]LAVORATO!$C$9:$P$217,14,0)</f>
        <v>-8.9164712321859619E-3</v>
      </c>
      <c r="AR30" s="109">
        <f>+VLOOKUP(E30,[2]LAVORATO!$C$8:$V$217,20,0)</f>
        <v>1</v>
      </c>
      <c r="AT30" s="74" t="s">
        <v>609</v>
      </c>
      <c r="AU30" s="74">
        <v>0</v>
      </c>
      <c r="AX30" s="114">
        <f t="shared" si="6"/>
        <v>15</v>
      </c>
    </row>
    <row r="31" spans="1:50" hidden="1" x14ac:dyDescent="0.25">
      <c r="A31" s="84">
        <v>206</v>
      </c>
      <c r="B31" s="102">
        <v>8622</v>
      </c>
      <c r="C31" s="90" t="s">
        <v>331</v>
      </c>
      <c r="D31" s="84">
        <v>2</v>
      </c>
      <c r="E31" s="88" t="s">
        <v>483</v>
      </c>
      <c r="F31" s="84" t="s">
        <v>453</v>
      </c>
      <c r="H31" s="86">
        <v>1</v>
      </c>
      <c r="I31" s="81">
        <v>3</v>
      </c>
      <c r="K31" s="4" t="s">
        <v>60</v>
      </c>
      <c r="L31" s="4">
        <v>3</v>
      </c>
      <c r="N31" s="83">
        <v>3.3479532163742691</v>
      </c>
      <c r="O31" s="83">
        <v>4.8216374269005851</v>
      </c>
      <c r="P31" s="125">
        <v>0.69436021831412975</v>
      </c>
      <c r="Q31" s="81">
        <v>0</v>
      </c>
      <c r="S31" s="83">
        <v>1.736842105263158</v>
      </c>
      <c r="T31" s="83">
        <v>3.3479532163742691</v>
      </c>
      <c r="U31" s="125">
        <v>0.51877729257641925</v>
      </c>
      <c r="V31" s="81">
        <v>2</v>
      </c>
      <c r="X31" s="4" t="s">
        <v>61</v>
      </c>
      <c r="Y31" s="4">
        <v>0</v>
      </c>
      <c r="AA31" s="109">
        <v>32104.703822226729</v>
      </c>
      <c r="AB31" s="109">
        <v>270930.55617777322</v>
      </c>
      <c r="AC31" s="111">
        <f t="shared" si="5"/>
        <v>0.11849790689965946</v>
      </c>
      <c r="AD31" s="74">
        <v>3</v>
      </c>
      <c r="AF31" s="74" t="s">
        <v>606</v>
      </c>
      <c r="AG31" s="74" t="s">
        <v>606</v>
      </c>
      <c r="AI31" s="74">
        <f>+VLOOKUP(E31,'[1]C9 INTERA PRODUZIONE'!$B$1:$E$119,4,0)</f>
        <v>234</v>
      </c>
      <c r="AJ31" s="74">
        <v>3</v>
      </c>
      <c r="AL31" s="107">
        <v>0</v>
      </c>
      <c r="AM31" s="107">
        <v>6784</v>
      </c>
      <c r="AN31" s="108">
        <f t="shared" si="1"/>
        <v>0</v>
      </c>
      <c r="AO31" s="74">
        <v>3</v>
      </c>
      <c r="AQ31" s="108">
        <f>+VLOOKUP(E31,[2]LAVORATO!$C$9:$P$217,14,0)</f>
        <v>1.671452939197408E-2</v>
      </c>
      <c r="AR31" s="109">
        <f>+VLOOKUP(E31,[2]LAVORATO!$C$8:$V$217,20,0)</f>
        <v>0</v>
      </c>
      <c r="AT31" s="74" t="s">
        <v>609</v>
      </c>
      <c r="AU31" s="74">
        <v>0</v>
      </c>
      <c r="AX31" s="114">
        <f t="shared" si="6"/>
        <v>17</v>
      </c>
    </row>
    <row r="32" spans="1:50" hidden="1" x14ac:dyDescent="0.25">
      <c r="A32" s="84">
        <v>206</v>
      </c>
      <c r="B32" s="100">
        <v>9016</v>
      </c>
      <c r="C32" s="90" t="s">
        <v>332</v>
      </c>
      <c r="D32" s="84">
        <v>2</v>
      </c>
      <c r="E32" s="88" t="s">
        <v>484</v>
      </c>
      <c r="F32" s="84" t="s">
        <v>453</v>
      </c>
      <c r="H32" s="86">
        <v>1</v>
      </c>
      <c r="I32" s="81">
        <v>3</v>
      </c>
      <c r="J32" s="2"/>
      <c r="K32" s="4" t="s">
        <v>60</v>
      </c>
      <c r="L32" s="4">
        <v>3</v>
      </c>
      <c r="M32" s="2"/>
      <c r="N32" s="87">
        <v>2.7192982456140351</v>
      </c>
      <c r="O32" s="87">
        <v>3.3771929824561404</v>
      </c>
      <c r="P32" s="125">
        <v>0.80519480519480513</v>
      </c>
      <c r="Q32" s="81">
        <v>2</v>
      </c>
      <c r="R32" s="2"/>
      <c r="S32" s="87">
        <v>1.0526315789473684</v>
      </c>
      <c r="T32" s="87">
        <v>2.7192982456140351</v>
      </c>
      <c r="U32" s="125">
        <v>0.38709677419354838</v>
      </c>
      <c r="V32" s="81">
        <v>1</v>
      </c>
      <c r="W32" s="2"/>
      <c r="X32" s="4" t="s">
        <v>61</v>
      </c>
      <c r="Y32" s="4">
        <v>0</v>
      </c>
      <c r="AA32" s="109">
        <v>13659.252327442606</v>
      </c>
      <c r="AB32" s="109">
        <v>131527.94767255741</v>
      </c>
      <c r="AC32" s="111">
        <f t="shared" si="5"/>
        <v>0.10385056992942447</v>
      </c>
      <c r="AD32" s="74">
        <v>3</v>
      </c>
      <c r="AF32" s="74" t="s">
        <v>606</v>
      </c>
      <c r="AG32" s="74" t="s">
        <v>606</v>
      </c>
      <c r="AI32" s="74">
        <f>+VLOOKUP(E32,'[1]C9 INTERA PRODUZIONE'!$B$1:$E$119,4,0)</f>
        <v>129</v>
      </c>
      <c r="AJ32" s="74">
        <v>0</v>
      </c>
      <c r="AL32" s="107">
        <v>0</v>
      </c>
      <c r="AM32" s="107">
        <v>3236</v>
      </c>
      <c r="AN32" s="108">
        <f t="shared" si="1"/>
        <v>0</v>
      </c>
      <c r="AO32" s="74">
        <v>3</v>
      </c>
      <c r="AQ32" s="108">
        <f>+VLOOKUP(E32,[2]LAVORATO!$C$9:$P$217,14,0)</f>
        <v>2.0797613782062626E-2</v>
      </c>
      <c r="AR32" s="109">
        <f>+VLOOKUP(E32,[2]LAVORATO!$C$8:$V$217,20,0)</f>
        <v>0</v>
      </c>
      <c r="AT32" s="74" t="s">
        <v>610</v>
      </c>
      <c r="AU32" s="74">
        <v>0</v>
      </c>
      <c r="AX32" s="114">
        <f t="shared" si="6"/>
        <v>15</v>
      </c>
    </row>
    <row r="33" spans="1:50" hidden="1" x14ac:dyDescent="0.25">
      <c r="A33" s="84">
        <v>206</v>
      </c>
      <c r="B33" s="102">
        <v>700300</v>
      </c>
      <c r="C33" s="90" t="s">
        <v>310</v>
      </c>
      <c r="D33" s="84">
        <v>2</v>
      </c>
      <c r="E33" s="88" t="s">
        <v>485</v>
      </c>
      <c r="F33" s="84" t="s">
        <v>453</v>
      </c>
      <c r="H33" s="86">
        <v>1</v>
      </c>
      <c r="I33" s="81">
        <v>3</v>
      </c>
      <c r="K33" s="4" t="s">
        <v>60</v>
      </c>
      <c r="L33" s="4">
        <v>3</v>
      </c>
      <c r="N33" s="83">
        <v>3.0263157894736841</v>
      </c>
      <c r="O33" s="83">
        <v>5.5526315789473681</v>
      </c>
      <c r="P33" s="125">
        <v>0.54502369668246442</v>
      </c>
      <c r="Q33" s="81">
        <v>0</v>
      </c>
      <c r="S33" s="83">
        <v>3.0263157894736841</v>
      </c>
      <c r="T33" s="83">
        <v>3.0263157894736801</v>
      </c>
      <c r="U33" s="125">
        <v>1.0000000000000013</v>
      </c>
      <c r="V33" s="81">
        <v>2</v>
      </c>
      <c r="X33" s="4" t="s">
        <v>61</v>
      </c>
      <c r="Y33" s="4">
        <v>0</v>
      </c>
      <c r="AA33" s="109">
        <v>108154.47280248045</v>
      </c>
      <c r="AB33" s="109">
        <v>541099.40719751944</v>
      </c>
      <c r="AC33" s="111">
        <f t="shared" si="5"/>
        <v>0.19987911900077251</v>
      </c>
      <c r="AD33" s="74">
        <v>3</v>
      </c>
      <c r="AF33" s="74" t="s">
        <v>606</v>
      </c>
      <c r="AG33" s="74" t="s">
        <v>606</v>
      </c>
      <c r="AI33" s="74">
        <f>+VLOOKUP(E33,'[1]C9 INTERA PRODUZIONE'!$B$1:$E$119,4,0)</f>
        <v>250</v>
      </c>
      <c r="AJ33" s="74">
        <v>3</v>
      </c>
      <c r="AL33" s="107">
        <v>0</v>
      </c>
      <c r="AM33" s="107">
        <v>14279</v>
      </c>
      <c r="AN33" s="108">
        <f t="shared" si="1"/>
        <v>0</v>
      </c>
      <c r="AO33" s="74">
        <v>3</v>
      </c>
      <c r="AQ33" s="108">
        <f>+VLOOKUP(E33,[2]LAVORATO!$C$9:$P$217,14,0)</f>
        <v>1.5988745411234587E-2</v>
      </c>
      <c r="AR33" s="109">
        <f>+VLOOKUP(E33,[2]LAVORATO!$C$8:$V$217,20,0)</f>
        <v>0</v>
      </c>
      <c r="AT33" s="74" t="s">
        <v>609</v>
      </c>
      <c r="AU33" s="74">
        <v>0</v>
      </c>
      <c r="AX33" s="114">
        <f t="shared" si="6"/>
        <v>17</v>
      </c>
    </row>
    <row r="34" spans="1:50" hidden="1" x14ac:dyDescent="0.25">
      <c r="A34" s="84">
        <v>206</v>
      </c>
      <c r="B34" s="100">
        <v>710200</v>
      </c>
      <c r="C34" s="88" t="s">
        <v>333</v>
      </c>
      <c r="D34" s="84">
        <v>2</v>
      </c>
      <c r="E34" s="88" t="s">
        <v>486</v>
      </c>
      <c r="F34" s="84" t="s">
        <v>453</v>
      </c>
      <c r="H34" s="86">
        <v>0.6</v>
      </c>
      <c r="I34" s="81">
        <v>3</v>
      </c>
      <c r="K34" s="4" t="s">
        <v>60</v>
      </c>
      <c r="L34" s="4">
        <v>3</v>
      </c>
      <c r="N34" s="83">
        <v>5.0116959064327489</v>
      </c>
      <c r="O34" s="83">
        <v>7.5380116959064329</v>
      </c>
      <c r="P34" s="125">
        <v>0.66485647788983715</v>
      </c>
      <c r="Q34" s="81">
        <v>0</v>
      </c>
      <c r="S34" s="83">
        <v>0.78947368421052633</v>
      </c>
      <c r="T34" s="83">
        <v>5.0116959064327489</v>
      </c>
      <c r="U34" s="125">
        <v>0.15752625437572929</v>
      </c>
      <c r="V34" s="81">
        <v>0</v>
      </c>
      <c r="X34" s="4" t="s">
        <v>60</v>
      </c>
      <c r="Y34" s="4">
        <v>1</v>
      </c>
      <c r="AA34" s="109">
        <v>1802.2277765847393</v>
      </c>
      <c r="AB34" s="109">
        <v>522670.24222341523</v>
      </c>
      <c r="AC34" s="111">
        <f t="shared" si="5"/>
        <v>3.4481162901452839E-3</v>
      </c>
      <c r="AD34" s="74">
        <v>0</v>
      </c>
      <c r="AF34" s="74" t="s">
        <v>606</v>
      </c>
      <c r="AG34" s="74" t="s">
        <v>606</v>
      </c>
      <c r="AI34" s="74">
        <f>+VLOOKUP(E34,'[1]C9 INTERA PRODUZIONE'!$B$1:$E$119,4,0)</f>
        <v>234</v>
      </c>
      <c r="AJ34" s="74">
        <v>3</v>
      </c>
      <c r="AL34" s="107">
        <v>0</v>
      </c>
      <c r="AM34" s="107">
        <v>13130</v>
      </c>
      <c r="AN34" s="108">
        <f t="shared" si="1"/>
        <v>0</v>
      </c>
      <c r="AO34" s="74">
        <v>3</v>
      </c>
      <c r="AQ34" s="108">
        <f>+VLOOKUP(E34,[2]LAVORATO!$C$9:$P$217,14,0)</f>
        <v>1.3369327296351242E-2</v>
      </c>
      <c r="AR34" s="109">
        <f>+VLOOKUP(E34,[2]LAVORATO!$C$8:$V$217,20,0)</f>
        <v>0</v>
      </c>
      <c r="AT34" s="74" t="s">
        <v>609</v>
      </c>
      <c r="AU34" s="74">
        <v>0</v>
      </c>
      <c r="AX34" s="114">
        <f t="shared" si="6"/>
        <v>13</v>
      </c>
    </row>
    <row r="35" spans="1:50" hidden="1" x14ac:dyDescent="0.25">
      <c r="A35" s="84">
        <v>206</v>
      </c>
      <c r="B35" s="100">
        <v>710300</v>
      </c>
      <c r="C35" s="88" t="s">
        <v>334</v>
      </c>
      <c r="D35" s="84">
        <v>2</v>
      </c>
      <c r="E35" s="88" t="s">
        <v>487</v>
      </c>
      <c r="F35" s="84" t="s">
        <v>453</v>
      </c>
      <c r="H35" s="86">
        <v>1</v>
      </c>
      <c r="I35" s="81">
        <v>3</v>
      </c>
      <c r="K35" s="4" t="s">
        <v>60</v>
      </c>
      <c r="L35" s="4">
        <v>3</v>
      </c>
      <c r="N35" s="83">
        <v>3.5891812865497075</v>
      </c>
      <c r="O35" s="83">
        <v>5.0628654970760234</v>
      </c>
      <c r="P35" s="125">
        <v>0.70892289922032914</v>
      </c>
      <c r="Q35" s="81">
        <v>0</v>
      </c>
      <c r="S35" s="83">
        <v>1.8947368421052631</v>
      </c>
      <c r="T35" s="83">
        <v>3.5891812865497075</v>
      </c>
      <c r="U35" s="125">
        <v>0.52790224032586552</v>
      </c>
      <c r="V35" s="81">
        <v>2</v>
      </c>
      <c r="X35" s="4" t="s">
        <v>60</v>
      </c>
      <c r="Y35" s="4">
        <v>1</v>
      </c>
      <c r="AA35" s="109">
        <v>20117.098662967212</v>
      </c>
      <c r="AB35" s="109">
        <v>317293.91133703274</v>
      </c>
      <c r="AC35" s="111">
        <f t="shared" si="5"/>
        <v>6.3402094853306626E-2</v>
      </c>
      <c r="AD35" s="74">
        <v>2</v>
      </c>
      <c r="AF35" s="74" t="s">
        <v>606</v>
      </c>
      <c r="AG35" s="74" t="s">
        <v>606</v>
      </c>
      <c r="AI35" s="74">
        <f>+VLOOKUP(E35,'[1]C9 INTERA PRODUZIONE'!$B$1:$E$119,4,0)</f>
        <v>243</v>
      </c>
      <c r="AJ35" s="74">
        <v>3</v>
      </c>
      <c r="AL35" s="107">
        <v>0</v>
      </c>
      <c r="AM35" s="107">
        <v>8240</v>
      </c>
      <c r="AN35" s="108">
        <f t="shared" si="1"/>
        <v>0</v>
      </c>
      <c r="AO35" s="74">
        <v>3</v>
      </c>
      <c r="AQ35" s="108">
        <f>+VLOOKUP(E35,[2]LAVORATO!$C$9:$P$217,14,0)</f>
        <v>1.4481203521197424E-2</v>
      </c>
      <c r="AR35" s="109">
        <f>+VLOOKUP(E35,[2]LAVORATO!$C$8:$V$217,20,0)</f>
        <v>0</v>
      </c>
      <c r="AT35" s="74" t="s">
        <v>609</v>
      </c>
      <c r="AU35" s="74">
        <v>0</v>
      </c>
      <c r="AX35" s="114">
        <f t="shared" si="6"/>
        <v>17</v>
      </c>
    </row>
    <row r="36" spans="1:50" hidden="1" x14ac:dyDescent="0.25">
      <c r="A36" s="84">
        <v>206</v>
      </c>
      <c r="B36" s="100">
        <v>731500</v>
      </c>
      <c r="C36" s="88" t="s">
        <v>335</v>
      </c>
      <c r="D36" s="84">
        <v>2</v>
      </c>
      <c r="E36" s="88" t="s">
        <v>488</v>
      </c>
      <c r="F36" s="84" t="s">
        <v>453</v>
      </c>
      <c r="H36" s="82">
        <v>1</v>
      </c>
      <c r="I36" s="81">
        <v>3</v>
      </c>
      <c r="K36" s="4" t="s">
        <v>60</v>
      </c>
      <c r="L36" s="4">
        <v>3</v>
      </c>
      <c r="N36" s="83">
        <v>3.7902046783625734</v>
      </c>
      <c r="O36" s="83">
        <v>5.6257309941520468</v>
      </c>
      <c r="P36" s="122">
        <v>0.67372661122661126</v>
      </c>
      <c r="Q36" s="81">
        <v>0</v>
      </c>
      <c r="S36" s="83">
        <v>1.5679824561403508</v>
      </c>
      <c r="T36" s="83">
        <v>3.7902046783625698</v>
      </c>
      <c r="U36" s="122">
        <v>0.41369334619093573</v>
      </c>
      <c r="V36" s="81">
        <v>1</v>
      </c>
      <c r="X36" s="4" t="s">
        <v>61</v>
      </c>
      <c r="Y36" s="4">
        <v>0</v>
      </c>
      <c r="AA36" s="109">
        <v>59529.036363274616</v>
      </c>
      <c r="AB36" s="109">
        <v>293485.36363672541</v>
      </c>
      <c r="AC36" s="111">
        <f t="shared" si="5"/>
        <v>0.20283477044858472</v>
      </c>
      <c r="AD36" s="74">
        <v>3</v>
      </c>
      <c r="AF36" s="74" t="s">
        <v>606</v>
      </c>
      <c r="AG36" s="74" t="s">
        <v>606</v>
      </c>
      <c r="AI36" s="74">
        <f>+VLOOKUP(E36,'[1]C9 INTERA PRODUZIONE'!$B$1:$E$119,4,0)</f>
        <v>240</v>
      </c>
      <c r="AJ36" s="74">
        <v>3</v>
      </c>
      <c r="AL36" s="107">
        <v>0</v>
      </c>
      <c r="AM36" s="107">
        <v>7900</v>
      </c>
      <c r="AN36" s="108">
        <f t="shared" si="1"/>
        <v>0</v>
      </c>
      <c r="AO36" s="74">
        <v>3</v>
      </c>
      <c r="AQ36" s="111">
        <f>+VLOOKUP(E36,[2]LAVORATO!$C$9:$P$217,14,0)</f>
        <v>-9.983263300046577E-3</v>
      </c>
      <c r="AR36" s="109">
        <f>+VLOOKUP(E36,[2]LAVORATO!$C$8:$V$217,20,0)</f>
        <v>1</v>
      </c>
      <c r="AT36" s="74" t="s">
        <v>609</v>
      </c>
      <c r="AU36" s="74">
        <v>0</v>
      </c>
      <c r="AX36" s="114">
        <f t="shared" si="6"/>
        <v>17</v>
      </c>
    </row>
    <row r="37" spans="1:50" hidden="1" x14ac:dyDescent="0.25">
      <c r="A37" s="84">
        <v>206</v>
      </c>
      <c r="B37" s="103">
        <v>770100</v>
      </c>
      <c r="C37" s="91" t="s">
        <v>311</v>
      </c>
      <c r="D37" s="84">
        <v>2</v>
      </c>
      <c r="E37" s="88" t="s">
        <v>489</v>
      </c>
      <c r="F37" s="84" t="s">
        <v>453</v>
      </c>
      <c r="H37" s="82">
        <v>1</v>
      </c>
      <c r="I37" s="81">
        <v>3</v>
      </c>
      <c r="K37" s="4" t="s">
        <v>60</v>
      </c>
      <c r="L37" s="4">
        <v>3</v>
      </c>
      <c r="N37" s="83">
        <v>5.6842105263157894</v>
      </c>
      <c r="O37" s="83">
        <v>6.6447368421052628</v>
      </c>
      <c r="P37" s="122">
        <v>0.85544554455445543</v>
      </c>
      <c r="Q37" s="81">
        <v>2</v>
      </c>
      <c r="S37" s="83">
        <v>3.6842105263157894</v>
      </c>
      <c r="T37" s="83">
        <v>5.6842105263157894</v>
      </c>
      <c r="U37" s="122">
        <v>0.64814814814814814</v>
      </c>
      <c r="V37" s="81">
        <v>2</v>
      </c>
      <c r="X37" s="4" t="s">
        <v>60</v>
      </c>
      <c r="Y37" s="4">
        <v>1</v>
      </c>
      <c r="AA37" s="109">
        <v>97558.699458662566</v>
      </c>
      <c r="AB37" s="109">
        <v>228043.61054133749</v>
      </c>
      <c r="AC37" s="111">
        <f t="shared" si="5"/>
        <v>0.42780720418815721</v>
      </c>
      <c r="AD37" s="74">
        <v>3</v>
      </c>
      <c r="AF37" s="74" t="s">
        <v>606</v>
      </c>
      <c r="AG37" s="74" t="s">
        <v>606</v>
      </c>
      <c r="AI37" s="74">
        <f>+VLOOKUP(E37,'[1]C9 INTERA PRODUZIONE'!$B$1:$E$119,4,0)</f>
        <v>250</v>
      </c>
      <c r="AJ37" s="74">
        <v>3</v>
      </c>
      <c r="AL37" s="107">
        <v>0</v>
      </c>
      <c r="AM37" s="107">
        <v>6772</v>
      </c>
      <c r="AN37" s="108">
        <f t="shared" si="1"/>
        <v>0</v>
      </c>
      <c r="AO37" s="74">
        <v>3</v>
      </c>
      <c r="AQ37" s="111">
        <f>+VLOOKUP(E37,[2]LAVORATO!$C$9:$P$217,14,0)</f>
        <v>-2.3454680628417171E-2</v>
      </c>
      <c r="AR37" s="109">
        <f>+VLOOKUP(E37,[2]LAVORATO!$C$8:$V$217,20,0)</f>
        <v>1</v>
      </c>
      <c r="AT37" s="74" t="s">
        <v>609</v>
      </c>
      <c r="AU37" s="74">
        <v>0</v>
      </c>
      <c r="AX37" s="114">
        <f t="shared" si="6"/>
        <v>21</v>
      </c>
    </row>
    <row r="38" spans="1:50" hidden="1" x14ac:dyDescent="0.25">
      <c r="A38" s="84">
        <v>206</v>
      </c>
      <c r="B38" s="100">
        <v>770200</v>
      </c>
      <c r="C38" s="88" t="s">
        <v>336</v>
      </c>
      <c r="D38" s="84">
        <v>2</v>
      </c>
      <c r="E38" s="88" t="s">
        <v>490</v>
      </c>
      <c r="F38" s="84" t="s">
        <v>453</v>
      </c>
      <c r="H38" s="82">
        <v>0</v>
      </c>
      <c r="I38" s="81">
        <v>-1</v>
      </c>
      <c r="K38" s="4" t="s">
        <v>60</v>
      </c>
      <c r="L38" s="4">
        <v>3</v>
      </c>
      <c r="N38" s="83">
        <v>3.8421052631578947</v>
      </c>
      <c r="O38" s="83">
        <v>5.4210526315789478</v>
      </c>
      <c r="P38" s="122">
        <v>0.70873786407766981</v>
      </c>
      <c r="Q38" s="81">
        <v>0</v>
      </c>
      <c r="S38" s="83">
        <v>2.8421052631578947</v>
      </c>
      <c r="T38" s="83">
        <v>3.8421052631578947</v>
      </c>
      <c r="U38" s="122">
        <v>0.73972602739726023</v>
      </c>
      <c r="V38" s="81">
        <v>2</v>
      </c>
      <c r="X38" s="4" t="s">
        <v>61</v>
      </c>
      <c r="Y38" s="4">
        <v>0</v>
      </c>
      <c r="AA38" s="109">
        <v>0</v>
      </c>
      <c r="AB38" s="109">
        <v>126589.49550951172</v>
      </c>
      <c r="AC38" s="111">
        <f t="shared" si="5"/>
        <v>0</v>
      </c>
      <c r="AD38" s="74">
        <v>-1</v>
      </c>
      <c r="AF38" s="74" t="s">
        <v>606</v>
      </c>
      <c r="AG38" s="74" t="s">
        <v>606</v>
      </c>
      <c r="AI38" s="74">
        <f>+VLOOKUP(E38,'[1]C9 INTERA PRODUZIONE'!$B$1:$E$119,4,0)</f>
        <v>201</v>
      </c>
      <c r="AJ38" s="74">
        <v>3</v>
      </c>
      <c r="AL38" s="107">
        <v>0</v>
      </c>
      <c r="AM38" s="107">
        <v>3520</v>
      </c>
      <c r="AN38" s="108">
        <f t="shared" si="1"/>
        <v>0</v>
      </c>
      <c r="AO38" s="74">
        <v>3</v>
      </c>
      <c r="AQ38" s="111">
        <f>+VLOOKUP(E38,[2]LAVORATO!$C$9:$P$217,14,0)</f>
        <v>-6.1889892395528924E-2</v>
      </c>
      <c r="AR38" s="109">
        <f>+VLOOKUP(E38,[2]LAVORATO!$C$8:$V$217,20,0)</f>
        <v>2</v>
      </c>
      <c r="AT38" s="74" t="s">
        <v>609</v>
      </c>
      <c r="AU38" s="74">
        <v>0</v>
      </c>
      <c r="AX38" s="114">
        <f t="shared" si="6"/>
        <v>11</v>
      </c>
    </row>
    <row r="39" spans="1:50" hidden="1" x14ac:dyDescent="0.25">
      <c r="A39" s="84">
        <v>206</v>
      </c>
      <c r="B39" s="100">
        <v>8122</v>
      </c>
      <c r="C39" s="88" t="s">
        <v>323</v>
      </c>
      <c r="D39" s="98">
        <v>7</v>
      </c>
      <c r="E39" s="88" t="s">
        <v>491</v>
      </c>
      <c r="F39" s="84" t="s">
        <v>456</v>
      </c>
      <c r="H39" s="82">
        <v>1</v>
      </c>
      <c r="I39" s="81">
        <v>3</v>
      </c>
      <c r="K39" s="4" t="s">
        <v>60</v>
      </c>
      <c r="L39" s="4">
        <v>3</v>
      </c>
      <c r="N39" s="83">
        <v>5.0058479532163744</v>
      </c>
      <c r="O39" s="83">
        <v>5.3216374269005851</v>
      </c>
      <c r="P39" s="122">
        <v>0.94065934065934065</v>
      </c>
      <c r="Q39" s="81">
        <v>2</v>
      </c>
      <c r="S39" s="83">
        <v>3.8947368421052628</v>
      </c>
      <c r="T39" s="83">
        <v>5.0058479532163744</v>
      </c>
      <c r="U39" s="122">
        <v>0.77803738317756999</v>
      </c>
      <c r="V39" s="81">
        <v>2</v>
      </c>
      <c r="X39" s="4" t="s">
        <v>60</v>
      </c>
      <c r="Y39" s="4">
        <v>1</v>
      </c>
      <c r="AA39" s="109">
        <v>74893.015905264998</v>
      </c>
      <c r="AB39" s="109">
        <v>1048228.5459338001</v>
      </c>
      <c r="AC39" s="108">
        <f>+AA39/AB39</f>
        <v>7.1447220356461075E-2</v>
      </c>
      <c r="AD39" s="74">
        <v>2</v>
      </c>
      <c r="AF39" s="74" t="s">
        <v>606</v>
      </c>
      <c r="AG39" s="74" t="s">
        <v>606</v>
      </c>
      <c r="AI39" s="74">
        <f>+VLOOKUP(E39,'[1]C9 INTERA PRODUZIONE'!$B$1:$E$119,4,0)</f>
        <v>171</v>
      </c>
      <c r="AJ39" s="74">
        <v>1</v>
      </c>
      <c r="AL39" s="107">
        <v>0</v>
      </c>
      <c r="AM39" s="107">
        <v>16636</v>
      </c>
      <c r="AN39" s="108">
        <f t="shared" si="1"/>
        <v>0</v>
      </c>
      <c r="AO39" s="74">
        <v>3</v>
      </c>
      <c r="AQ39" s="108" t="s">
        <v>612</v>
      </c>
      <c r="AR39" s="109">
        <v>1</v>
      </c>
      <c r="AT39" s="74" t="s">
        <v>607</v>
      </c>
      <c r="AU39" s="74">
        <v>-1</v>
      </c>
      <c r="AX39" s="114">
        <f>+I39+L39+Q39+V39+Y39+AD39+AJ39+AO39+AR39+AU39</f>
        <v>17</v>
      </c>
    </row>
    <row r="40" spans="1:50" hidden="1" x14ac:dyDescent="0.25">
      <c r="A40" s="84">
        <v>206</v>
      </c>
      <c r="B40" s="104">
        <v>8425</v>
      </c>
      <c r="C40" s="90" t="s">
        <v>337</v>
      </c>
      <c r="D40" s="98">
        <v>7</v>
      </c>
      <c r="E40" s="88" t="s">
        <v>492</v>
      </c>
      <c r="F40" s="84" t="s">
        <v>456</v>
      </c>
      <c r="H40" s="82">
        <v>1</v>
      </c>
      <c r="I40" s="81">
        <v>3</v>
      </c>
      <c r="K40" s="4" t="s">
        <v>60</v>
      </c>
      <c r="L40" s="4">
        <v>3</v>
      </c>
      <c r="N40" s="83">
        <v>6.5233918128654977</v>
      </c>
      <c r="O40" s="83">
        <v>8.1023391812865491</v>
      </c>
      <c r="P40" s="122">
        <v>0.80512450378924594</v>
      </c>
      <c r="Q40" s="81">
        <v>2</v>
      </c>
      <c r="S40" s="83">
        <v>4.4122807017543861</v>
      </c>
      <c r="T40" s="83">
        <v>6.5233918128654977</v>
      </c>
      <c r="U40" s="122">
        <v>0.67637830569251456</v>
      </c>
      <c r="V40" s="81">
        <v>2</v>
      </c>
      <c r="X40" s="4" t="s">
        <v>60</v>
      </c>
      <c r="Y40" s="4">
        <v>1</v>
      </c>
      <c r="AA40" s="109">
        <v>634212.44962488278</v>
      </c>
      <c r="AB40" s="109">
        <v>920015.80037511676</v>
      </c>
      <c r="AC40" s="108">
        <f t="shared" ref="AC40:AC41" si="7">+AA40/AB40</f>
        <v>0.6893495191781448</v>
      </c>
      <c r="AD40" s="74">
        <v>3</v>
      </c>
      <c r="AF40" s="74" t="s">
        <v>606</v>
      </c>
      <c r="AG40" s="74" t="s">
        <v>606</v>
      </c>
      <c r="AI40" s="74">
        <f>+VLOOKUP(E40,'[1]C9 INTERA PRODUZIONE'!$B$1:$E$119,4,0)</f>
        <v>121</v>
      </c>
      <c r="AJ40" s="74">
        <v>0</v>
      </c>
      <c r="AL40" s="107">
        <v>0</v>
      </c>
      <c r="AM40" s="107">
        <v>788</v>
      </c>
      <c r="AN40" s="108">
        <f t="shared" si="1"/>
        <v>0</v>
      </c>
      <c r="AO40" s="74">
        <v>3</v>
      </c>
      <c r="AQ40" s="108">
        <f>+VLOOKUP(E40,[2]LAVORATO!$C$9:$P$217,14,0)</f>
        <v>0</v>
      </c>
      <c r="AR40" s="109">
        <v>0</v>
      </c>
      <c r="AT40" s="74" t="s">
        <v>607</v>
      </c>
      <c r="AU40" s="74">
        <v>-1</v>
      </c>
      <c r="AX40" s="114">
        <f t="shared" ref="AX40:AX41" si="8">+I40+L40+Q40+V40+Y40+AD40+AJ40+AO40+AR40+AU40</f>
        <v>16</v>
      </c>
    </row>
    <row r="41" spans="1:50" hidden="1" x14ac:dyDescent="0.25">
      <c r="A41" s="84">
        <v>206</v>
      </c>
      <c r="B41" s="100">
        <v>8621</v>
      </c>
      <c r="C41" s="88" t="s">
        <v>307</v>
      </c>
      <c r="D41" s="98">
        <v>7</v>
      </c>
      <c r="E41" s="88" t="s">
        <v>493</v>
      </c>
      <c r="F41" s="84" t="s">
        <v>456</v>
      </c>
      <c r="H41" s="123">
        <v>0.5</v>
      </c>
      <c r="I41" s="81">
        <v>2</v>
      </c>
      <c r="K41" s="4" t="s">
        <v>60</v>
      </c>
      <c r="L41" s="4">
        <v>3</v>
      </c>
      <c r="N41" s="81">
        <v>5</v>
      </c>
      <c r="O41" s="83">
        <v>5.2894736842105257</v>
      </c>
      <c r="P41" s="122">
        <v>0.94527363184079616</v>
      </c>
      <c r="Q41" s="81">
        <v>2</v>
      </c>
      <c r="S41" s="81">
        <v>3</v>
      </c>
      <c r="T41" s="81">
        <v>5</v>
      </c>
      <c r="U41" s="122">
        <v>0.6</v>
      </c>
      <c r="V41" s="81">
        <v>2</v>
      </c>
      <c r="X41" s="4" t="s">
        <v>60</v>
      </c>
      <c r="Y41" s="4">
        <v>1</v>
      </c>
      <c r="AA41" s="109">
        <v>386220.02060392452</v>
      </c>
      <c r="AB41" s="109">
        <v>3770883.039396076</v>
      </c>
      <c r="AC41" s="111">
        <f t="shared" si="7"/>
        <v>0.10242163879624848</v>
      </c>
      <c r="AD41" s="74">
        <v>3</v>
      </c>
      <c r="AF41" s="74" t="s">
        <v>606</v>
      </c>
      <c r="AG41" s="74" t="s">
        <v>606</v>
      </c>
      <c r="AI41" s="74">
        <f>+VLOOKUP(E41,'[1]C9 INTERA PRODUZIONE'!$B$1:$E$119,4,0)</f>
        <v>235</v>
      </c>
      <c r="AJ41" s="74">
        <v>3</v>
      </c>
      <c r="AL41" s="107">
        <v>0</v>
      </c>
      <c r="AM41" s="107">
        <v>6023</v>
      </c>
      <c r="AN41" s="108">
        <f t="shared" si="1"/>
        <v>0</v>
      </c>
      <c r="AO41" s="74">
        <v>3</v>
      </c>
      <c r="AQ41" s="108" t="s">
        <v>612</v>
      </c>
      <c r="AR41" s="109">
        <v>0</v>
      </c>
      <c r="AT41" s="74" t="s">
        <v>607</v>
      </c>
      <c r="AU41" s="74">
        <v>-1</v>
      </c>
      <c r="AX41" s="114">
        <f t="shared" si="8"/>
        <v>18</v>
      </c>
    </row>
    <row r="42" spans="1:50" hidden="1" x14ac:dyDescent="0.25">
      <c r="A42" s="84">
        <v>206</v>
      </c>
      <c r="B42" s="100">
        <v>8022</v>
      </c>
      <c r="C42" s="95" t="s">
        <v>338</v>
      </c>
      <c r="D42" s="84">
        <v>12</v>
      </c>
      <c r="E42" s="88" t="s">
        <v>494</v>
      </c>
      <c r="F42" s="97" t="s">
        <v>164</v>
      </c>
      <c r="H42" s="82">
        <v>0.6875</v>
      </c>
      <c r="I42" s="81">
        <v>3</v>
      </c>
      <c r="K42" s="4" t="s">
        <v>364</v>
      </c>
      <c r="L42" s="4"/>
      <c r="N42" s="83">
        <v>13.656432748538013</v>
      </c>
      <c r="O42" s="83">
        <v>14.603801169590644</v>
      </c>
      <c r="P42" s="122">
        <v>0.93512864150565622</v>
      </c>
      <c r="Q42" s="81">
        <v>2</v>
      </c>
      <c r="S42" s="83">
        <v>9.6842105263157894</v>
      </c>
      <c r="T42" s="83">
        <v>13.656432748538013</v>
      </c>
      <c r="U42" s="122">
        <v>0.70913178460550252</v>
      </c>
      <c r="V42" s="81">
        <v>2</v>
      </c>
      <c r="X42" s="4" t="s">
        <v>60</v>
      </c>
      <c r="Y42" s="4">
        <v>1</v>
      </c>
      <c r="AA42" s="109">
        <v>56830.725665829261</v>
      </c>
      <c r="AB42" s="109">
        <v>722995.75433417084</v>
      </c>
      <c r="AC42" s="111">
        <f>+AA42/AB42</f>
        <v>7.8604508152563687E-2</v>
      </c>
      <c r="AD42" s="74">
        <v>2</v>
      </c>
      <c r="AF42" s="74" t="s">
        <v>606</v>
      </c>
      <c r="AG42" s="74" t="s">
        <v>606</v>
      </c>
      <c r="AI42" s="74" t="s">
        <v>606</v>
      </c>
      <c r="AJ42" s="74" t="s">
        <v>606</v>
      </c>
      <c r="AL42" s="107">
        <v>0</v>
      </c>
      <c r="AM42" s="107">
        <v>39085</v>
      </c>
      <c r="AN42" s="108">
        <f t="shared" si="1"/>
        <v>0</v>
      </c>
      <c r="AO42" s="74">
        <v>3</v>
      </c>
      <c r="AQ42" s="108" t="s">
        <v>617</v>
      </c>
      <c r="AR42" s="109"/>
      <c r="AT42" s="74" t="s">
        <v>609</v>
      </c>
      <c r="AU42" s="74">
        <v>0</v>
      </c>
      <c r="AX42" s="114">
        <f>+I42+L42+Q42+V42+Y42+AD42+AO42+AR42+AU42</f>
        <v>13</v>
      </c>
    </row>
    <row r="43" spans="1:50" hidden="1" x14ac:dyDescent="0.25">
      <c r="A43" s="84">
        <v>206</v>
      </c>
      <c r="B43" s="102">
        <v>8319</v>
      </c>
      <c r="C43" s="90" t="s">
        <v>339</v>
      </c>
      <c r="D43" s="89">
        <v>12</v>
      </c>
      <c r="E43" s="88" t="s">
        <v>495</v>
      </c>
      <c r="F43" s="97" t="s">
        <v>164</v>
      </c>
      <c r="H43" s="82">
        <v>0.64</v>
      </c>
      <c r="I43" s="81">
        <v>3</v>
      </c>
      <c r="K43" s="4" t="s">
        <v>364</v>
      </c>
      <c r="L43" s="4"/>
      <c r="N43" s="83">
        <v>11.93859649122807</v>
      </c>
      <c r="O43" s="83">
        <v>18.07017543859649</v>
      </c>
      <c r="P43" s="122">
        <v>0.6606796116504855</v>
      </c>
      <c r="Q43" s="81">
        <v>0</v>
      </c>
      <c r="S43" s="83">
        <v>8.6052631578947363</v>
      </c>
      <c r="T43" s="83">
        <v>11.93859649122807</v>
      </c>
      <c r="U43" s="122">
        <v>0.72079353416605429</v>
      </c>
      <c r="V43" s="81">
        <v>2</v>
      </c>
      <c r="X43" s="4" t="s">
        <v>60</v>
      </c>
      <c r="Y43" s="4">
        <v>1</v>
      </c>
      <c r="AA43" s="109">
        <v>0</v>
      </c>
      <c r="AB43" s="109">
        <v>639532.79813399783</v>
      </c>
      <c r="AC43" s="111">
        <f t="shared" ref="AC43:AC68" si="9">+AA43/AB43</f>
        <v>0</v>
      </c>
      <c r="AD43" s="74">
        <v>-1</v>
      </c>
      <c r="AF43" s="74" t="s">
        <v>606</v>
      </c>
      <c r="AG43" s="74" t="s">
        <v>606</v>
      </c>
      <c r="AI43" s="74" t="s">
        <v>606</v>
      </c>
      <c r="AJ43" s="74" t="s">
        <v>606</v>
      </c>
      <c r="AL43" s="107">
        <v>0</v>
      </c>
      <c r="AM43" s="107">
        <v>32459</v>
      </c>
      <c r="AN43" s="108">
        <f t="shared" si="1"/>
        <v>0</v>
      </c>
      <c r="AO43" s="74">
        <v>3</v>
      </c>
      <c r="AQ43" s="108" t="s">
        <v>617</v>
      </c>
      <c r="AR43" s="109"/>
      <c r="AT43" s="74" t="s">
        <v>609</v>
      </c>
      <c r="AU43" s="74">
        <v>0</v>
      </c>
      <c r="AX43" s="114">
        <f t="shared" ref="AX43:AX68" si="10">+I43+L43+Q43+V43+Y43+AD43+AO43+AR43+AU43</f>
        <v>8</v>
      </c>
    </row>
    <row r="44" spans="1:50" hidden="1" x14ac:dyDescent="0.25">
      <c r="A44" s="84">
        <v>206</v>
      </c>
      <c r="B44" s="105">
        <v>8328</v>
      </c>
      <c r="C44" s="92" t="s">
        <v>340</v>
      </c>
      <c r="D44" s="89">
        <v>12</v>
      </c>
      <c r="E44" s="88" t="s">
        <v>496</v>
      </c>
      <c r="F44" s="97" t="s">
        <v>164</v>
      </c>
      <c r="H44" s="82">
        <v>1</v>
      </c>
      <c r="I44" s="81">
        <v>3</v>
      </c>
      <c r="K44" s="4" t="s">
        <v>364</v>
      </c>
      <c r="L44" s="120"/>
      <c r="N44" s="83">
        <v>7.2105263157894735</v>
      </c>
      <c r="O44" s="83">
        <v>8.473684210526315</v>
      </c>
      <c r="P44" s="122">
        <v>0.85093167701863359</v>
      </c>
      <c r="Q44" s="81">
        <v>2</v>
      </c>
      <c r="R44" s="1">
        <v>6</v>
      </c>
      <c r="S44" s="83">
        <v>6.2105263157894735</v>
      </c>
      <c r="T44" s="83">
        <v>7.2105263157894735</v>
      </c>
      <c r="U44" s="122">
        <v>0.86131386861313863</v>
      </c>
      <c r="V44" s="81">
        <v>2</v>
      </c>
      <c r="X44" s="4" t="s">
        <v>60</v>
      </c>
      <c r="Y44" s="4">
        <v>1</v>
      </c>
      <c r="AA44" s="109">
        <v>42314.817978666688</v>
      </c>
      <c r="AB44" s="109">
        <v>419364.63202133332</v>
      </c>
      <c r="AC44" s="111">
        <f t="shared" si="9"/>
        <v>0.1009022095514104</v>
      </c>
      <c r="AD44" s="74">
        <v>3</v>
      </c>
      <c r="AF44" s="74" t="s">
        <v>606</v>
      </c>
      <c r="AG44" s="74" t="s">
        <v>606</v>
      </c>
      <c r="AI44" s="74" t="s">
        <v>606</v>
      </c>
      <c r="AJ44" s="74" t="s">
        <v>606</v>
      </c>
      <c r="AL44" s="107">
        <v>0</v>
      </c>
      <c r="AM44" s="107">
        <v>23368</v>
      </c>
      <c r="AN44" s="108">
        <f t="shared" si="1"/>
        <v>0</v>
      </c>
      <c r="AO44" s="74">
        <v>3</v>
      </c>
      <c r="AQ44" s="108" t="s">
        <v>617</v>
      </c>
      <c r="AR44" s="109"/>
      <c r="AT44" s="74" t="s">
        <v>609</v>
      </c>
      <c r="AU44" s="74">
        <v>0</v>
      </c>
      <c r="AX44" s="114">
        <f t="shared" si="10"/>
        <v>14</v>
      </c>
    </row>
    <row r="45" spans="1:50" hidden="1" x14ac:dyDescent="0.25">
      <c r="A45" s="84">
        <v>206</v>
      </c>
      <c r="B45" s="100">
        <v>8430</v>
      </c>
      <c r="C45" s="88" t="s">
        <v>341</v>
      </c>
      <c r="D45" s="98">
        <v>12</v>
      </c>
      <c r="E45" s="88" t="s">
        <v>497</v>
      </c>
      <c r="F45" s="84" t="s">
        <v>164</v>
      </c>
      <c r="H45" s="82">
        <v>1</v>
      </c>
      <c r="I45" s="81">
        <v>3</v>
      </c>
      <c r="K45" s="4" t="s">
        <v>364</v>
      </c>
      <c r="L45" s="120"/>
      <c r="N45" s="83">
        <v>6.9883040935672511</v>
      </c>
      <c r="O45" s="83">
        <v>8.5146198830409361</v>
      </c>
      <c r="P45" s="122">
        <v>0.82074175824175821</v>
      </c>
      <c r="Q45" s="81">
        <v>2</v>
      </c>
      <c r="S45" s="83">
        <v>4.2105263157894735</v>
      </c>
      <c r="T45" s="83">
        <v>6.9883040935672511</v>
      </c>
      <c r="U45" s="122">
        <v>0.60251046025104604</v>
      </c>
      <c r="V45" s="81">
        <v>2</v>
      </c>
      <c r="X45" s="4" t="s">
        <v>60</v>
      </c>
      <c r="Y45" s="4">
        <v>1</v>
      </c>
      <c r="AA45" s="109">
        <v>583.29176959997858</v>
      </c>
      <c r="AB45" s="109">
        <v>109047.88823040001</v>
      </c>
      <c r="AC45" s="111">
        <f t="shared" si="9"/>
        <v>5.3489506222035247E-3</v>
      </c>
      <c r="AD45" s="74">
        <v>0</v>
      </c>
      <c r="AF45" s="74" t="s">
        <v>606</v>
      </c>
      <c r="AG45" s="74" t="s">
        <v>606</v>
      </c>
      <c r="AI45" s="74" t="s">
        <v>606</v>
      </c>
      <c r="AJ45" s="74" t="s">
        <v>606</v>
      </c>
      <c r="AL45" s="107">
        <v>0</v>
      </c>
      <c r="AM45" s="107">
        <v>5939</v>
      </c>
      <c r="AN45" s="108">
        <f t="shared" si="1"/>
        <v>0</v>
      </c>
      <c r="AO45" s="74">
        <v>3</v>
      </c>
      <c r="AQ45" s="108" t="s">
        <v>617</v>
      </c>
      <c r="AR45" s="109"/>
      <c r="AT45" s="74" t="s">
        <v>609</v>
      </c>
      <c r="AU45" s="74">
        <v>0</v>
      </c>
      <c r="AX45" s="114">
        <f t="shared" si="10"/>
        <v>11</v>
      </c>
    </row>
    <row r="46" spans="1:50" hidden="1" x14ac:dyDescent="0.25">
      <c r="A46" s="84">
        <v>206</v>
      </c>
      <c r="B46" s="100">
        <v>8521</v>
      </c>
      <c r="C46" s="88" t="s">
        <v>342</v>
      </c>
      <c r="D46" s="84">
        <v>12</v>
      </c>
      <c r="E46" s="88" t="s">
        <v>498</v>
      </c>
      <c r="F46" s="84" t="s">
        <v>164</v>
      </c>
      <c r="H46" s="82">
        <v>1</v>
      </c>
      <c r="I46" s="81">
        <v>3</v>
      </c>
      <c r="K46" s="4" t="s">
        <v>364</v>
      </c>
      <c r="L46" s="120"/>
      <c r="N46" s="83">
        <v>4.0526315789473681</v>
      </c>
      <c r="O46" s="83">
        <v>5.0526315789473681</v>
      </c>
      <c r="P46" s="122">
        <v>0.80208333333333337</v>
      </c>
      <c r="Q46" s="81">
        <v>2</v>
      </c>
      <c r="S46" s="83">
        <v>3.0526315789473686</v>
      </c>
      <c r="T46" s="83">
        <v>4.0526315789473681</v>
      </c>
      <c r="U46" s="122">
        <v>0.75324675324675339</v>
      </c>
      <c r="V46" s="81">
        <v>2</v>
      </c>
      <c r="X46" s="4" t="s">
        <v>60</v>
      </c>
      <c r="Y46" s="4">
        <v>1</v>
      </c>
      <c r="AA46" s="109">
        <v>0</v>
      </c>
      <c r="AB46" s="109">
        <v>142301.48989411787</v>
      </c>
      <c r="AC46" s="111">
        <f t="shared" si="9"/>
        <v>0</v>
      </c>
      <c r="AD46" s="74">
        <v>-1</v>
      </c>
      <c r="AF46" s="74" t="s">
        <v>606</v>
      </c>
      <c r="AG46" s="74" t="s">
        <v>606</v>
      </c>
      <c r="AI46" s="74" t="s">
        <v>606</v>
      </c>
      <c r="AJ46" s="74" t="s">
        <v>606</v>
      </c>
      <c r="AL46" s="107">
        <v>0</v>
      </c>
      <c r="AM46" s="107">
        <v>7176</v>
      </c>
      <c r="AN46" s="108">
        <f t="shared" si="1"/>
        <v>0</v>
      </c>
      <c r="AO46" s="74">
        <v>3</v>
      </c>
      <c r="AQ46" s="108" t="s">
        <v>617</v>
      </c>
      <c r="AR46" s="109"/>
      <c r="AT46" s="74" t="s">
        <v>609</v>
      </c>
      <c r="AU46" s="74">
        <v>0</v>
      </c>
      <c r="AX46" s="114">
        <f t="shared" si="10"/>
        <v>10</v>
      </c>
    </row>
    <row r="47" spans="1:50" hidden="1" x14ac:dyDescent="0.25">
      <c r="A47" s="84">
        <v>206</v>
      </c>
      <c r="B47" s="100">
        <v>8620</v>
      </c>
      <c r="C47" s="88" t="s">
        <v>343</v>
      </c>
      <c r="D47" s="84">
        <v>12</v>
      </c>
      <c r="E47" s="88" t="s">
        <v>499</v>
      </c>
      <c r="F47" s="84" t="s">
        <v>164</v>
      </c>
      <c r="H47" s="82">
        <v>1</v>
      </c>
      <c r="I47" s="81">
        <v>3</v>
      </c>
      <c r="K47" s="4" t="s">
        <v>364</v>
      </c>
      <c r="L47" s="120"/>
      <c r="N47" s="83">
        <v>6.5594541910331383</v>
      </c>
      <c r="O47" s="83">
        <v>6.5594541910331401</v>
      </c>
      <c r="P47" s="122">
        <v>0.99999999999999978</v>
      </c>
      <c r="Q47" s="81">
        <v>2</v>
      </c>
      <c r="S47" s="83">
        <v>5.2631578947368425</v>
      </c>
      <c r="T47" s="83">
        <v>6.5594541910331383</v>
      </c>
      <c r="U47" s="122">
        <v>0.80237741456166423</v>
      </c>
      <c r="V47" s="81">
        <v>2</v>
      </c>
      <c r="X47" s="4" t="s">
        <v>61</v>
      </c>
      <c r="Y47" s="4">
        <v>0</v>
      </c>
      <c r="AA47" s="109">
        <v>28698.681106287724</v>
      </c>
      <c r="AB47" s="109">
        <v>202176.47889371228</v>
      </c>
      <c r="AC47" s="111">
        <f t="shared" si="9"/>
        <v>0.14194866417361598</v>
      </c>
      <c r="AD47" s="74">
        <v>3</v>
      </c>
      <c r="AF47" s="74" t="s">
        <v>606</v>
      </c>
      <c r="AG47" s="74" t="s">
        <v>606</v>
      </c>
      <c r="AI47" s="74" t="s">
        <v>606</v>
      </c>
      <c r="AJ47" s="74" t="s">
        <v>606</v>
      </c>
      <c r="AL47" s="107">
        <v>0</v>
      </c>
      <c r="AM47" s="107">
        <v>10696</v>
      </c>
      <c r="AN47" s="108">
        <f t="shared" si="1"/>
        <v>0</v>
      </c>
      <c r="AO47" s="74">
        <v>3</v>
      </c>
      <c r="AQ47" s="108" t="s">
        <v>617</v>
      </c>
      <c r="AR47" s="109"/>
      <c r="AT47" s="74" t="s">
        <v>607</v>
      </c>
      <c r="AU47" s="74">
        <v>-1</v>
      </c>
      <c r="AX47" s="114">
        <f t="shared" si="10"/>
        <v>12</v>
      </c>
    </row>
    <row r="48" spans="1:50" hidden="1" x14ac:dyDescent="0.25">
      <c r="A48" s="84">
        <v>206</v>
      </c>
      <c r="B48" s="100">
        <v>8621</v>
      </c>
      <c r="C48" s="88" t="s">
        <v>307</v>
      </c>
      <c r="D48" s="84">
        <v>12</v>
      </c>
      <c r="E48" s="88" t="s">
        <v>500</v>
      </c>
      <c r="F48" s="84" t="s">
        <v>164</v>
      </c>
      <c r="H48" s="82">
        <v>-0.5</v>
      </c>
      <c r="I48" s="81">
        <v>-1</v>
      </c>
      <c r="K48" s="4" t="s">
        <v>364</v>
      </c>
      <c r="L48" s="120"/>
      <c r="N48" s="83">
        <v>4.7368421052631575</v>
      </c>
      <c r="O48" s="83">
        <v>5.3684210526315788</v>
      </c>
      <c r="P48" s="122">
        <v>0.88235294117647056</v>
      </c>
      <c r="Q48" s="81">
        <v>2</v>
      </c>
      <c r="S48" s="83">
        <v>3.7894736842105261</v>
      </c>
      <c r="T48" s="83">
        <v>4.7368421052631575</v>
      </c>
      <c r="U48" s="122">
        <v>0.8</v>
      </c>
      <c r="V48" s="81">
        <v>2</v>
      </c>
      <c r="X48" s="4" t="s">
        <v>60</v>
      </c>
      <c r="Y48" s="4">
        <v>1</v>
      </c>
      <c r="AA48" s="109">
        <v>11580.7870558</v>
      </c>
      <c r="AB48" s="109">
        <v>134372.4629442</v>
      </c>
      <c r="AC48" s="111">
        <f t="shared" si="9"/>
        <v>8.6184228539511701E-2</v>
      </c>
      <c r="AD48" s="74">
        <v>2</v>
      </c>
      <c r="AF48" s="74" t="s">
        <v>606</v>
      </c>
      <c r="AG48" s="74" t="s">
        <v>606</v>
      </c>
      <c r="AI48" s="74" t="s">
        <v>606</v>
      </c>
      <c r="AJ48" s="74" t="s">
        <v>606</v>
      </c>
      <c r="AL48" s="107">
        <v>0</v>
      </c>
      <c r="AM48" s="107">
        <v>6023</v>
      </c>
      <c r="AN48" s="108">
        <f t="shared" si="1"/>
        <v>0</v>
      </c>
      <c r="AO48" s="74">
        <v>3</v>
      </c>
      <c r="AQ48" s="108" t="s">
        <v>617</v>
      </c>
      <c r="AR48" s="109"/>
      <c r="AT48" s="74" t="s">
        <v>607</v>
      </c>
      <c r="AU48" s="74">
        <v>-1</v>
      </c>
      <c r="AX48" s="114">
        <f t="shared" si="10"/>
        <v>8</v>
      </c>
    </row>
    <row r="49" spans="1:50" hidden="1" x14ac:dyDescent="0.25">
      <c r="A49" s="84">
        <v>206</v>
      </c>
      <c r="B49" s="100">
        <v>8713</v>
      </c>
      <c r="C49" s="96" t="s">
        <v>344</v>
      </c>
      <c r="D49" s="84">
        <v>12</v>
      </c>
      <c r="E49" s="88" t="s">
        <v>501</v>
      </c>
      <c r="F49" s="84" t="s">
        <v>164</v>
      </c>
      <c r="H49" s="82">
        <v>1</v>
      </c>
      <c r="I49" s="81">
        <v>3</v>
      </c>
      <c r="K49" s="4" t="s">
        <v>364</v>
      </c>
      <c r="L49" s="120"/>
      <c r="N49" s="83">
        <v>4.0899122807017543</v>
      </c>
      <c r="O49" s="83">
        <v>5.0548245614035094</v>
      </c>
      <c r="P49" s="122">
        <f>+N49/O49</f>
        <v>0.80911062906724496</v>
      </c>
      <c r="Q49" s="81">
        <v>2</v>
      </c>
      <c r="S49" s="83">
        <v>2.6315789473684212</v>
      </c>
      <c r="T49" s="83">
        <v>4.0899122807017498</v>
      </c>
      <c r="U49" s="122">
        <v>0.64343163538874071</v>
      </c>
      <c r="V49" s="81">
        <v>2</v>
      </c>
      <c r="X49" s="4" t="s">
        <v>61</v>
      </c>
      <c r="Y49" s="4">
        <v>0</v>
      </c>
      <c r="AA49" s="109">
        <v>34068.401019386336</v>
      </c>
      <c r="AB49" s="109">
        <v>146425.61898061368</v>
      </c>
      <c r="AC49" s="111">
        <f t="shared" si="9"/>
        <v>0.23266694214143557</v>
      </c>
      <c r="AD49" s="74">
        <v>3</v>
      </c>
      <c r="AF49" s="74" t="s">
        <v>606</v>
      </c>
      <c r="AG49" s="74" t="s">
        <v>606</v>
      </c>
      <c r="AI49" s="74" t="s">
        <v>606</v>
      </c>
      <c r="AJ49" s="74" t="s">
        <v>606</v>
      </c>
      <c r="AL49" s="107">
        <v>0</v>
      </c>
      <c r="AM49" s="107">
        <v>7961</v>
      </c>
      <c r="AN49" s="108">
        <f t="shared" si="1"/>
        <v>0</v>
      </c>
      <c r="AO49" s="74">
        <v>3</v>
      </c>
      <c r="AQ49" s="108" t="s">
        <v>617</v>
      </c>
      <c r="AR49" s="109"/>
      <c r="AT49" s="74" t="s">
        <v>609</v>
      </c>
      <c r="AU49" s="74">
        <v>0</v>
      </c>
      <c r="AX49" s="114">
        <f t="shared" si="10"/>
        <v>13</v>
      </c>
    </row>
    <row r="50" spans="1:50" hidden="1" x14ac:dyDescent="0.25">
      <c r="A50" s="84">
        <v>206</v>
      </c>
      <c r="B50" s="100">
        <v>761200</v>
      </c>
      <c r="C50" s="95" t="s">
        <v>345</v>
      </c>
      <c r="D50" s="84">
        <v>12</v>
      </c>
      <c r="E50" s="88" t="s">
        <v>502</v>
      </c>
      <c r="F50" s="84" t="s">
        <v>164</v>
      </c>
      <c r="H50" s="82">
        <v>1</v>
      </c>
      <c r="I50" s="81">
        <v>3</v>
      </c>
      <c r="K50" s="4" t="s">
        <v>364</v>
      </c>
      <c r="L50" s="120"/>
      <c r="N50" s="83">
        <v>12.473684210526315</v>
      </c>
      <c r="O50" s="83">
        <v>15.315789473684211</v>
      </c>
      <c r="P50" s="122">
        <v>0.81443298969072164</v>
      </c>
      <c r="Q50" s="81">
        <v>2</v>
      </c>
      <c r="S50" s="83">
        <v>12.473684210526315</v>
      </c>
      <c r="T50" s="83">
        <v>12.473684210526315</v>
      </c>
      <c r="U50" s="122">
        <v>1</v>
      </c>
      <c r="V50" s="81">
        <v>2</v>
      </c>
      <c r="X50" s="4" t="s">
        <v>60</v>
      </c>
      <c r="Y50" s="4">
        <v>1</v>
      </c>
      <c r="AA50" s="109">
        <v>12866.953227999969</v>
      </c>
      <c r="AB50" s="109">
        <v>719677.886772</v>
      </c>
      <c r="AC50" s="111">
        <f t="shared" si="9"/>
        <v>1.7878766965749953E-2</v>
      </c>
      <c r="AD50" s="74">
        <v>0</v>
      </c>
      <c r="AF50" s="74" t="s">
        <v>606</v>
      </c>
      <c r="AG50" s="74" t="s">
        <v>606</v>
      </c>
      <c r="AI50" s="74" t="s">
        <v>606</v>
      </c>
      <c r="AJ50" s="74" t="s">
        <v>606</v>
      </c>
      <c r="AL50" s="107">
        <v>0</v>
      </c>
      <c r="AM50" s="107">
        <v>39759</v>
      </c>
      <c r="AN50" s="108">
        <f t="shared" si="1"/>
        <v>0</v>
      </c>
      <c r="AO50" s="74">
        <v>3</v>
      </c>
      <c r="AQ50" s="108" t="s">
        <v>617</v>
      </c>
      <c r="AR50" s="109"/>
      <c r="AT50" s="74" t="s">
        <v>609</v>
      </c>
      <c r="AU50" s="74">
        <v>0</v>
      </c>
      <c r="AX50" s="114">
        <f t="shared" si="10"/>
        <v>11</v>
      </c>
    </row>
    <row r="51" spans="1:50" hidden="1" x14ac:dyDescent="0.25">
      <c r="A51" s="84">
        <v>206</v>
      </c>
      <c r="B51" s="100">
        <v>150005</v>
      </c>
      <c r="C51" s="88" t="s">
        <v>346</v>
      </c>
      <c r="D51" s="84">
        <v>12</v>
      </c>
      <c r="E51" s="88" t="s">
        <v>503</v>
      </c>
      <c r="F51" s="84" t="s">
        <v>164</v>
      </c>
      <c r="H51" s="82">
        <v>1</v>
      </c>
      <c r="I51" s="81">
        <v>3</v>
      </c>
      <c r="K51" s="4" t="s">
        <v>364</v>
      </c>
      <c r="L51" s="120"/>
      <c r="N51" s="83">
        <v>1.1578947368421053</v>
      </c>
      <c r="O51" s="83">
        <v>1.5789473684210527</v>
      </c>
      <c r="P51" s="122">
        <v>0.73333333333333339</v>
      </c>
      <c r="Q51" s="81">
        <v>0</v>
      </c>
      <c r="R51" s="1">
        <v>3</v>
      </c>
      <c r="S51" s="83">
        <v>1.1578947368421053</v>
      </c>
      <c r="T51" s="83">
        <v>1.1578947368421053</v>
      </c>
      <c r="U51" s="122">
        <v>1</v>
      </c>
      <c r="V51" s="81">
        <v>2</v>
      </c>
      <c r="X51" s="4" t="s">
        <v>60</v>
      </c>
      <c r="Y51" s="4">
        <v>1</v>
      </c>
      <c r="AA51" s="109">
        <v>3079.740454537663</v>
      </c>
      <c r="AB51" s="109">
        <v>78810.839545462339</v>
      </c>
      <c r="AC51" s="111">
        <f t="shared" si="9"/>
        <v>3.9077625264493002E-2</v>
      </c>
      <c r="AD51" s="74">
        <v>1</v>
      </c>
      <c r="AF51" s="74" t="s">
        <v>606</v>
      </c>
      <c r="AG51" s="74" t="s">
        <v>606</v>
      </c>
      <c r="AI51" s="74" t="s">
        <v>606</v>
      </c>
      <c r="AJ51" s="74" t="s">
        <v>606</v>
      </c>
      <c r="AL51" s="107">
        <v>0</v>
      </c>
      <c r="AM51" s="107">
        <v>4377</v>
      </c>
      <c r="AN51" s="108">
        <f t="shared" si="1"/>
        <v>0</v>
      </c>
      <c r="AO51" s="74">
        <v>3</v>
      </c>
      <c r="AQ51" s="108" t="s">
        <v>617</v>
      </c>
      <c r="AR51" s="109"/>
      <c r="AT51" s="74" t="s">
        <v>609</v>
      </c>
      <c r="AU51" s="74">
        <v>0</v>
      </c>
      <c r="AX51" s="114">
        <f t="shared" si="10"/>
        <v>10</v>
      </c>
    </row>
    <row r="52" spans="1:50" hidden="1" x14ac:dyDescent="0.25">
      <c r="A52" s="84">
        <v>206</v>
      </c>
      <c r="B52" s="100">
        <v>150851</v>
      </c>
      <c r="C52" s="88" t="s">
        <v>347</v>
      </c>
      <c r="D52" s="84">
        <v>12</v>
      </c>
      <c r="E52" s="88" t="s">
        <v>504</v>
      </c>
      <c r="F52" s="84" t="s">
        <v>164</v>
      </c>
      <c r="H52" s="82">
        <v>1</v>
      </c>
      <c r="I52" s="81">
        <v>3</v>
      </c>
      <c r="K52" s="4" t="s">
        <v>364</v>
      </c>
      <c r="L52" s="120"/>
      <c r="N52" s="83">
        <v>13.315789473684211</v>
      </c>
      <c r="O52" s="83">
        <v>15.684210526315789</v>
      </c>
      <c r="P52" s="122">
        <v>0.84899328859060408</v>
      </c>
      <c r="Q52" s="81">
        <v>2</v>
      </c>
      <c r="S52" s="83">
        <v>10.315789473684211</v>
      </c>
      <c r="T52" s="83">
        <v>13.315789473684211</v>
      </c>
      <c r="U52" s="122">
        <v>0.77470355731225293</v>
      </c>
      <c r="V52" s="81">
        <v>2</v>
      </c>
      <c r="X52" s="4" t="s">
        <v>60</v>
      </c>
      <c r="Y52" s="4">
        <v>1</v>
      </c>
      <c r="AA52" s="109">
        <v>78825.665285936033</v>
      </c>
      <c r="AB52" s="109">
        <v>334920.09471406403</v>
      </c>
      <c r="AC52" s="111">
        <f t="shared" si="9"/>
        <v>0.23535663141751156</v>
      </c>
      <c r="AD52" s="74">
        <v>3</v>
      </c>
      <c r="AF52" s="74" t="s">
        <v>606</v>
      </c>
      <c r="AG52" s="74" t="s">
        <v>606</v>
      </c>
      <c r="AI52" s="74" t="s">
        <v>606</v>
      </c>
      <c r="AJ52" s="74" t="s">
        <v>606</v>
      </c>
      <c r="AL52" s="107">
        <v>0</v>
      </c>
      <c r="AM52" s="107">
        <v>21950</v>
      </c>
      <c r="AN52" s="108">
        <f t="shared" si="1"/>
        <v>0</v>
      </c>
      <c r="AO52" s="74">
        <v>3</v>
      </c>
      <c r="AQ52" s="108" t="s">
        <v>617</v>
      </c>
      <c r="AR52" s="109"/>
      <c r="AT52" s="74" t="s">
        <v>609</v>
      </c>
      <c r="AU52" s="74">
        <v>0</v>
      </c>
      <c r="AX52" s="114">
        <f t="shared" si="10"/>
        <v>14</v>
      </c>
    </row>
    <row r="53" spans="1:50" hidden="1" x14ac:dyDescent="0.25">
      <c r="A53" s="84">
        <v>206</v>
      </c>
      <c r="B53" s="100">
        <v>150862</v>
      </c>
      <c r="C53" s="88" t="s">
        <v>348</v>
      </c>
      <c r="D53" s="84">
        <v>12</v>
      </c>
      <c r="E53" s="88" t="s">
        <v>505</v>
      </c>
      <c r="F53" s="84" t="s">
        <v>164</v>
      </c>
      <c r="H53" s="82">
        <v>1</v>
      </c>
      <c r="I53" s="81">
        <v>3</v>
      </c>
      <c r="K53" s="4" t="s">
        <v>364</v>
      </c>
      <c r="L53" s="120"/>
      <c r="N53" s="83">
        <v>3.1578947368421053</v>
      </c>
      <c r="O53" s="83">
        <v>3.9473684210526314</v>
      </c>
      <c r="P53" s="123">
        <f>+N53/O53</f>
        <v>0.8</v>
      </c>
      <c r="Q53" s="81">
        <v>2</v>
      </c>
      <c r="S53" s="83">
        <v>3.1052631578947367</v>
      </c>
      <c r="T53" s="83">
        <v>3.1052631578947367</v>
      </c>
      <c r="U53" s="122">
        <v>1</v>
      </c>
      <c r="V53" s="81">
        <v>2</v>
      </c>
      <c r="X53" s="4" t="s">
        <v>60</v>
      </c>
      <c r="Y53" s="4">
        <v>1</v>
      </c>
      <c r="AA53" s="109">
        <v>19806.425988603121</v>
      </c>
      <c r="AB53" s="109">
        <v>157855.45401139685</v>
      </c>
      <c r="AC53" s="111">
        <f t="shared" si="9"/>
        <v>0.12547191424360374</v>
      </c>
      <c r="AD53" s="74">
        <v>3</v>
      </c>
      <c r="AF53" s="74" t="s">
        <v>606</v>
      </c>
      <c r="AG53" s="74" t="s">
        <v>606</v>
      </c>
      <c r="AI53" s="74" t="s">
        <v>606</v>
      </c>
      <c r="AJ53" s="74" t="s">
        <v>606</v>
      </c>
      <c r="AL53" s="107">
        <v>0</v>
      </c>
      <c r="AM53" s="107">
        <v>8415</v>
      </c>
      <c r="AN53" s="108">
        <f t="shared" si="1"/>
        <v>0</v>
      </c>
      <c r="AO53" s="74">
        <v>3</v>
      </c>
      <c r="AQ53" s="108" t="s">
        <v>617</v>
      </c>
      <c r="AR53" s="109"/>
      <c r="AT53" s="74" t="s">
        <v>607</v>
      </c>
      <c r="AU53" s="74">
        <v>-1</v>
      </c>
      <c r="AX53" s="114">
        <f t="shared" si="10"/>
        <v>13</v>
      </c>
    </row>
    <row r="54" spans="1:50" ht="16.149999999999999" hidden="1" customHeight="1" x14ac:dyDescent="0.25">
      <c r="A54" s="84">
        <v>206</v>
      </c>
      <c r="B54" s="100">
        <v>150863</v>
      </c>
      <c r="C54" s="95" t="s">
        <v>349</v>
      </c>
      <c r="D54" s="84">
        <v>12</v>
      </c>
      <c r="E54" s="88" t="s">
        <v>506</v>
      </c>
      <c r="F54" s="84" t="s">
        <v>164</v>
      </c>
      <c r="H54" s="82">
        <v>0.75</v>
      </c>
      <c r="I54" s="81">
        <v>3</v>
      </c>
      <c r="K54" s="4" t="s">
        <v>364</v>
      </c>
      <c r="L54" s="120"/>
      <c r="N54" s="83">
        <v>3.4312865497076022</v>
      </c>
      <c r="O54" s="83">
        <v>3.8523391812865495</v>
      </c>
      <c r="P54" s="122">
        <v>0.89070208728652756</v>
      </c>
      <c r="Q54" s="81">
        <v>2</v>
      </c>
      <c r="S54" s="83">
        <v>2.736842105263158</v>
      </c>
      <c r="T54" s="83">
        <v>3.4312865497076022</v>
      </c>
      <c r="U54" s="122">
        <v>0.79761397528760125</v>
      </c>
      <c r="V54" s="81">
        <v>2</v>
      </c>
      <c r="X54" s="4" t="s">
        <v>60</v>
      </c>
      <c r="Y54" s="4">
        <v>1</v>
      </c>
      <c r="AA54" s="109">
        <v>12635.855638199981</v>
      </c>
      <c r="AB54" s="109">
        <v>152875.2843618</v>
      </c>
      <c r="AC54" s="111">
        <f t="shared" si="9"/>
        <v>8.2654666455406367E-2</v>
      </c>
      <c r="AD54" s="74">
        <v>2</v>
      </c>
      <c r="AF54" s="74" t="s">
        <v>606</v>
      </c>
      <c r="AG54" s="74" t="s">
        <v>606</v>
      </c>
      <c r="AI54" s="74" t="s">
        <v>606</v>
      </c>
      <c r="AJ54" s="74" t="s">
        <v>606</v>
      </c>
      <c r="AL54" s="107">
        <v>0</v>
      </c>
      <c r="AM54" s="107">
        <v>8387</v>
      </c>
      <c r="AN54" s="108">
        <f t="shared" si="1"/>
        <v>0</v>
      </c>
      <c r="AO54" s="74">
        <v>3</v>
      </c>
      <c r="AQ54" s="108" t="s">
        <v>617</v>
      </c>
      <c r="AR54" s="109"/>
      <c r="AT54" s="74" t="s">
        <v>607</v>
      </c>
      <c r="AU54" s="74">
        <v>-1</v>
      </c>
      <c r="AX54" s="114">
        <f t="shared" si="10"/>
        <v>12</v>
      </c>
    </row>
    <row r="55" spans="1:50" hidden="1" x14ac:dyDescent="0.25">
      <c r="A55" s="84">
        <v>206</v>
      </c>
      <c r="B55" s="100">
        <v>701700</v>
      </c>
      <c r="C55" s="88" t="s">
        <v>350</v>
      </c>
      <c r="D55" s="84">
        <v>12</v>
      </c>
      <c r="E55" s="88" t="s">
        <v>507</v>
      </c>
      <c r="F55" s="84" t="s">
        <v>164</v>
      </c>
      <c r="H55" s="82">
        <v>1</v>
      </c>
      <c r="I55" s="81">
        <v>3</v>
      </c>
      <c r="K55" s="4" t="s">
        <v>364</v>
      </c>
      <c r="L55" s="120"/>
      <c r="N55" s="81">
        <v>3</v>
      </c>
      <c r="O55" s="81">
        <v>4</v>
      </c>
      <c r="P55" s="122">
        <v>0.75</v>
      </c>
      <c r="Q55" s="81">
        <v>0</v>
      </c>
      <c r="S55" s="81">
        <v>3</v>
      </c>
      <c r="T55" s="81">
        <v>3</v>
      </c>
      <c r="U55" s="122">
        <v>1</v>
      </c>
      <c r="V55" s="81">
        <v>2</v>
      </c>
      <c r="X55" s="4" t="s">
        <v>60</v>
      </c>
      <c r="Y55" s="4">
        <v>1</v>
      </c>
      <c r="AA55" s="109">
        <v>13661.559157560056</v>
      </c>
      <c r="AB55" s="109">
        <v>202450.51084243998</v>
      </c>
      <c r="AC55" s="111">
        <f t="shared" si="9"/>
        <v>6.7480981404844959E-2</v>
      </c>
      <c r="AD55" s="74">
        <v>2</v>
      </c>
      <c r="AF55" s="74" t="s">
        <v>606</v>
      </c>
      <c r="AG55" s="74" t="s">
        <v>606</v>
      </c>
      <c r="AI55" s="74" t="s">
        <v>606</v>
      </c>
      <c r="AJ55" s="74" t="s">
        <v>606</v>
      </c>
      <c r="AL55" s="107">
        <v>0</v>
      </c>
      <c r="AM55" s="107">
        <v>11026</v>
      </c>
      <c r="AN55" s="108">
        <f t="shared" si="1"/>
        <v>0</v>
      </c>
      <c r="AO55" s="74">
        <v>3</v>
      </c>
      <c r="AQ55" s="108" t="s">
        <v>617</v>
      </c>
      <c r="AR55" s="109"/>
      <c r="AT55" s="74" t="s">
        <v>609</v>
      </c>
      <c r="AU55" s="74">
        <v>0</v>
      </c>
      <c r="AX55" s="114">
        <f t="shared" si="10"/>
        <v>11</v>
      </c>
    </row>
    <row r="56" spans="1:50" hidden="1" x14ac:dyDescent="0.25">
      <c r="A56" s="84">
        <v>206</v>
      </c>
      <c r="B56" s="100">
        <v>730100</v>
      </c>
      <c r="C56" s="88" t="s">
        <v>351</v>
      </c>
      <c r="D56" s="84">
        <v>12</v>
      </c>
      <c r="E56" s="88" t="s">
        <v>508</v>
      </c>
      <c r="F56" s="84" t="s">
        <v>164</v>
      </c>
      <c r="H56" s="82">
        <v>1</v>
      </c>
      <c r="I56" s="81">
        <v>3</v>
      </c>
      <c r="K56" s="4" t="s">
        <v>364</v>
      </c>
      <c r="L56" s="120"/>
      <c r="N56" s="83">
        <v>6.666666666666667</v>
      </c>
      <c r="O56" s="83">
        <v>7.8947368421052619</v>
      </c>
      <c r="P56" s="122">
        <v>0.84444444444444466</v>
      </c>
      <c r="Q56" s="81">
        <v>2</v>
      </c>
      <c r="S56" s="83">
        <v>3.3333333333333335</v>
      </c>
      <c r="T56" s="83">
        <v>6.018518518518519</v>
      </c>
      <c r="U56" s="122">
        <f>+S56/T56</f>
        <v>0.55384615384615388</v>
      </c>
      <c r="V56" s="81">
        <v>2</v>
      </c>
      <c r="X56" s="4" t="s">
        <v>60</v>
      </c>
      <c r="Y56" s="4">
        <v>1</v>
      </c>
      <c r="AA56" s="109">
        <v>24738.111379099952</v>
      </c>
      <c r="AB56" s="109">
        <v>252744.06862090004</v>
      </c>
      <c r="AC56" s="111">
        <f t="shared" si="9"/>
        <v>9.7878108531225472E-2</v>
      </c>
      <c r="AD56" s="74">
        <v>2</v>
      </c>
      <c r="AF56" s="74" t="s">
        <v>606</v>
      </c>
      <c r="AG56" s="74" t="s">
        <v>606</v>
      </c>
      <c r="AI56" s="74" t="s">
        <v>606</v>
      </c>
      <c r="AJ56" s="74" t="s">
        <v>606</v>
      </c>
      <c r="AL56" s="107">
        <v>0</v>
      </c>
      <c r="AM56" s="107">
        <v>14523</v>
      </c>
      <c r="AN56" s="108">
        <f t="shared" si="1"/>
        <v>0</v>
      </c>
      <c r="AO56" s="74">
        <v>3</v>
      </c>
      <c r="AQ56" s="108" t="s">
        <v>617</v>
      </c>
      <c r="AR56" s="109"/>
      <c r="AT56" s="74" t="s">
        <v>607</v>
      </c>
      <c r="AU56" s="74">
        <v>-1</v>
      </c>
      <c r="AX56" s="114">
        <f t="shared" si="10"/>
        <v>12</v>
      </c>
    </row>
    <row r="57" spans="1:50" hidden="1" x14ac:dyDescent="0.25">
      <c r="A57" s="84">
        <v>206</v>
      </c>
      <c r="B57" s="102">
        <v>730200</v>
      </c>
      <c r="C57" s="96" t="s">
        <v>352</v>
      </c>
      <c r="D57" s="84">
        <v>12</v>
      </c>
      <c r="E57" s="88" t="s">
        <v>509</v>
      </c>
      <c r="F57" s="84" t="s">
        <v>164</v>
      </c>
      <c r="H57" s="82">
        <v>1</v>
      </c>
      <c r="I57" s="81">
        <v>3</v>
      </c>
      <c r="K57" s="4" t="s">
        <v>364</v>
      </c>
      <c r="L57" s="120"/>
      <c r="N57" s="83">
        <v>8.2309941520467831</v>
      </c>
      <c r="O57" s="83">
        <v>8.9912280701754383</v>
      </c>
      <c r="P57" s="122">
        <v>0.91544715447154468</v>
      </c>
      <c r="Q57" s="81">
        <v>2</v>
      </c>
      <c r="S57" s="83">
        <v>6.8421052631578947</v>
      </c>
      <c r="T57" s="83">
        <v>8.2309941520467831</v>
      </c>
      <c r="U57" s="122">
        <v>0.8312611012433393</v>
      </c>
      <c r="V57" s="81">
        <v>2</v>
      </c>
      <c r="X57" s="4" t="s">
        <v>61</v>
      </c>
      <c r="Y57" s="4">
        <v>0</v>
      </c>
      <c r="AA57" s="109">
        <v>30049.8650933475</v>
      </c>
      <c r="AB57" s="109">
        <v>409729.83490665251</v>
      </c>
      <c r="AC57" s="111">
        <f t="shared" si="9"/>
        <v>7.3340680939657885E-2</v>
      </c>
      <c r="AD57" s="74">
        <v>2</v>
      </c>
      <c r="AF57" s="74" t="s">
        <v>606</v>
      </c>
      <c r="AG57" s="74" t="s">
        <v>606</v>
      </c>
      <c r="AI57" s="74" t="s">
        <v>606</v>
      </c>
      <c r="AJ57" s="74" t="s">
        <v>606</v>
      </c>
      <c r="AL57" s="107">
        <v>0</v>
      </c>
      <c r="AM57" s="107">
        <v>22195</v>
      </c>
      <c r="AN57" s="108">
        <f t="shared" si="1"/>
        <v>0</v>
      </c>
      <c r="AO57" s="74">
        <v>3</v>
      </c>
      <c r="AQ57" s="108" t="s">
        <v>617</v>
      </c>
      <c r="AR57" s="109"/>
      <c r="AT57" s="74" t="s">
        <v>607</v>
      </c>
      <c r="AU57" s="74">
        <v>-1</v>
      </c>
      <c r="AX57" s="114">
        <f t="shared" si="10"/>
        <v>11</v>
      </c>
    </row>
    <row r="58" spans="1:50" hidden="1" x14ac:dyDescent="0.25">
      <c r="A58" s="84">
        <v>206</v>
      </c>
      <c r="B58" s="100">
        <v>731601</v>
      </c>
      <c r="C58" s="88" t="s">
        <v>353</v>
      </c>
      <c r="D58" s="84">
        <v>12</v>
      </c>
      <c r="E58" s="88" t="s">
        <v>510</v>
      </c>
      <c r="F58" s="89" t="s">
        <v>164</v>
      </c>
      <c r="H58" s="123">
        <v>0.43</v>
      </c>
      <c r="I58" s="81">
        <v>2</v>
      </c>
      <c r="K58" s="4" t="s">
        <v>364</v>
      </c>
      <c r="L58" s="120"/>
      <c r="N58" s="83">
        <v>9.8640350877192979</v>
      </c>
      <c r="O58" s="83">
        <v>9.8640350877192979</v>
      </c>
      <c r="P58" s="122">
        <v>1</v>
      </c>
      <c r="Q58" s="81">
        <v>2</v>
      </c>
      <c r="S58" s="83">
        <v>5.4473684210526319</v>
      </c>
      <c r="T58" s="83">
        <v>9.8640350877192979</v>
      </c>
      <c r="U58" s="122">
        <v>0.55224544241885287</v>
      </c>
      <c r="V58" s="81">
        <v>2</v>
      </c>
      <c r="X58" s="4" t="s">
        <v>60</v>
      </c>
      <c r="Y58" s="4">
        <v>1</v>
      </c>
      <c r="AA58" s="109">
        <v>106221.66328009992</v>
      </c>
      <c r="AB58" s="109">
        <v>351093.73671989999</v>
      </c>
      <c r="AC58" s="111">
        <f t="shared" si="9"/>
        <v>0.30254502479160655</v>
      </c>
      <c r="AD58" s="74">
        <v>3</v>
      </c>
      <c r="AF58" s="74" t="s">
        <v>606</v>
      </c>
      <c r="AG58" s="74" t="s">
        <v>606</v>
      </c>
      <c r="AI58" s="74" t="s">
        <v>606</v>
      </c>
      <c r="AJ58" s="74" t="s">
        <v>606</v>
      </c>
      <c r="AL58" s="107">
        <v>0</v>
      </c>
      <c r="AM58" s="107">
        <v>17788</v>
      </c>
      <c r="AN58" s="108">
        <f t="shared" si="1"/>
        <v>0</v>
      </c>
      <c r="AO58" s="74">
        <v>3</v>
      </c>
      <c r="AQ58" s="108" t="s">
        <v>617</v>
      </c>
      <c r="AR58" s="109"/>
      <c r="AT58" s="74" t="s">
        <v>607</v>
      </c>
      <c r="AU58" s="74">
        <v>-1</v>
      </c>
      <c r="AX58" s="114">
        <f t="shared" si="10"/>
        <v>12</v>
      </c>
    </row>
    <row r="59" spans="1:50" hidden="1" x14ac:dyDescent="0.25">
      <c r="A59" s="84">
        <v>206</v>
      </c>
      <c r="B59" s="100">
        <v>731700</v>
      </c>
      <c r="C59" s="88" t="s">
        <v>354</v>
      </c>
      <c r="D59" s="84">
        <v>12</v>
      </c>
      <c r="E59" s="88" t="s">
        <v>511</v>
      </c>
      <c r="F59" s="89" t="s">
        <v>164</v>
      </c>
      <c r="H59" s="82">
        <v>1</v>
      </c>
      <c r="I59" s="81">
        <v>3</v>
      </c>
      <c r="K59" s="4" t="s">
        <v>364</v>
      </c>
      <c r="L59" s="120"/>
      <c r="N59" s="83">
        <v>5.42</v>
      </c>
      <c r="O59" s="83">
        <v>5.42</v>
      </c>
      <c r="P59" s="122">
        <v>1</v>
      </c>
      <c r="Q59" s="81">
        <v>2</v>
      </c>
      <c r="S59" s="83">
        <v>5.42</v>
      </c>
      <c r="T59" s="83">
        <v>5.42</v>
      </c>
      <c r="U59" s="122">
        <v>1</v>
      </c>
      <c r="V59" s="81">
        <v>2</v>
      </c>
      <c r="X59" s="4" t="s">
        <v>61</v>
      </c>
      <c r="Y59" s="4">
        <v>0</v>
      </c>
      <c r="AA59" s="109">
        <v>9518.1860269999888</v>
      </c>
      <c r="AB59" s="109">
        <v>146123.743973</v>
      </c>
      <c r="AC59" s="111">
        <f t="shared" si="9"/>
        <v>6.5137846651114481E-2</v>
      </c>
      <c r="AD59" s="74">
        <v>2</v>
      </c>
      <c r="AF59" s="74" t="s">
        <v>606</v>
      </c>
      <c r="AG59" s="74" t="s">
        <v>606</v>
      </c>
      <c r="AI59" s="74" t="s">
        <v>606</v>
      </c>
      <c r="AJ59" s="74" t="s">
        <v>606</v>
      </c>
      <c r="AL59" s="107">
        <v>0</v>
      </c>
      <c r="AM59" s="107">
        <v>7980</v>
      </c>
      <c r="AN59" s="108">
        <f t="shared" si="1"/>
        <v>0</v>
      </c>
      <c r="AO59" s="74">
        <v>3</v>
      </c>
      <c r="AQ59" s="108" t="s">
        <v>617</v>
      </c>
      <c r="AR59" s="109"/>
      <c r="AT59" s="74" t="s">
        <v>607</v>
      </c>
      <c r="AU59" s="74">
        <v>-1</v>
      </c>
      <c r="AX59" s="114">
        <f t="shared" si="10"/>
        <v>11</v>
      </c>
    </row>
    <row r="60" spans="1:50" hidden="1" x14ac:dyDescent="0.25">
      <c r="A60" s="84">
        <v>206</v>
      </c>
      <c r="B60" s="100">
        <v>731900</v>
      </c>
      <c r="C60" s="88" t="s">
        <v>355</v>
      </c>
      <c r="D60" s="84">
        <v>12</v>
      </c>
      <c r="E60" s="88" t="s">
        <v>512</v>
      </c>
      <c r="F60" s="89" t="s">
        <v>164</v>
      </c>
      <c r="H60" s="86">
        <v>0.75</v>
      </c>
      <c r="I60" s="81">
        <v>3</v>
      </c>
      <c r="K60" s="4" t="s">
        <v>364</v>
      </c>
      <c r="L60" s="120"/>
      <c r="N60" s="83">
        <v>12.397660818713451</v>
      </c>
      <c r="O60" s="83">
        <v>14.489766081871345</v>
      </c>
      <c r="P60" s="125">
        <v>0.85561497326203217</v>
      </c>
      <c r="Q60" s="81">
        <v>2</v>
      </c>
      <c r="S60" s="83">
        <v>10.342105263157896</v>
      </c>
      <c r="T60" s="83">
        <v>12.397660818713451</v>
      </c>
      <c r="U60" s="125">
        <v>0.83419811320754722</v>
      </c>
      <c r="V60" s="81">
        <v>2</v>
      </c>
      <c r="X60" s="4" t="s">
        <v>60</v>
      </c>
      <c r="Y60" s="4">
        <v>1</v>
      </c>
      <c r="AA60" s="109">
        <v>49815.217442376423</v>
      </c>
      <c r="AB60" s="109">
        <v>456346.52255762357</v>
      </c>
      <c r="AC60" s="111">
        <f t="shared" si="9"/>
        <v>0.1091609445453508</v>
      </c>
      <c r="AD60" s="74">
        <v>3</v>
      </c>
      <c r="AF60" s="74" t="s">
        <v>606</v>
      </c>
      <c r="AG60" s="74" t="s">
        <v>606</v>
      </c>
      <c r="AI60" s="74" t="s">
        <v>606</v>
      </c>
      <c r="AJ60" s="74" t="s">
        <v>606</v>
      </c>
      <c r="AL60" s="107">
        <v>0</v>
      </c>
      <c r="AM60" s="107">
        <v>24543</v>
      </c>
      <c r="AN60" s="108">
        <f t="shared" si="1"/>
        <v>0</v>
      </c>
      <c r="AO60" s="74">
        <v>3</v>
      </c>
      <c r="AQ60" s="108" t="s">
        <v>617</v>
      </c>
      <c r="AR60" s="109"/>
      <c r="AT60" s="74" t="s">
        <v>607</v>
      </c>
      <c r="AU60" s="74">
        <v>-1</v>
      </c>
      <c r="AX60" s="114">
        <f t="shared" si="10"/>
        <v>13</v>
      </c>
    </row>
    <row r="61" spans="1:50" hidden="1" x14ac:dyDescent="0.25">
      <c r="A61" s="84">
        <v>206</v>
      </c>
      <c r="B61" s="100">
        <v>740800</v>
      </c>
      <c r="C61" s="88" t="s">
        <v>356</v>
      </c>
      <c r="D61" s="84">
        <v>12</v>
      </c>
      <c r="E61" s="88" t="s">
        <v>513</v>
      </c>
      <c r="F61" s="89" t="s">
        <v>164</v>
      </c>
      <c r="H61" s="82">
        <v>1</v>
      </c>
      <c r="I61" s="81">
        <v>3</v>
      </c>
      <c r="K61" s="4" t="s">
        <v>364</v>
      </c>
      <c r="L61" s="120"/>
      <c r="N61" s="83">
        <v>5.4473684210526319</v>
      </c>
      <c r="O61" s="83">
        <v>6.7105263157894735</v>
      </c>
      <c r="P61" s="122">
        <v>0.81176470588235305</v>
      </c>
      <c r="Q61" s="81">
        <v>2</v>
      </c>
      <c r="S61" s="83">
        <v>4.4473684210526319</v>
      </c>
      <c r="T61" s="83">
        <v>5.4473684210526319</v>
      </c>
      <c r="U61" s="122">
        <v>0.81642512077294682</v>
      </c>
      <c r="V61" s="81">
        <v>2</v>
      </c>
      <c r="X61" s="4" t="s">
        <v>60</v>
      </c>
      <c r="Y61" s="4">
        <v>1</v>
      </c>
      <c r="AA61" s="109">
        <v>34714.024939999974</v>
      </c>
      <c r="AB61" s="109">
        <v>307799.42506000004</v>
      </c>
      <c r="AC61" s="111">
        <f t="shared" si="9"/>
        <v>0.11278131833168009</v>
      </c>
      <c r="AD61" s="74">
        <v>3</v>
      </c>
      <c r="AF61" s="74" t="s">
        <v>606</v>
      </c>
      <c r="AG61" s="74" t="s">
        <v>606</v>
      </c>
      <c r="AI61" s="74" t="s">
        <v>606</v>
      </c>
      <c r="AJ61" s="74" t="s">
        <v>606</v>
      </c>
      <c r="AL61" s="107">
        <v>0</v>
      </c>
      <c r="AM61" s="107">
        <v>17284</v>
      </c>
      <c r="AN61" s="108">
        <f t="shared" si="1"/>
        <v>0</v>
      </c>
      <c r="AO61" s="74">
        <v>3</v>
      </c>
      <c r="AQ61" s="108" t="s">
        <v>617</v>
      </c>
      <c r="AR61" s="109"/>
      <c r="AT61" s="74" t="s">
        <v>607</v>
      </c>
      <c r="AU61" s="74">
        <v>-1</v>
      </c>
      <c r="AX61" s="114">
        <f t="shared" si="10"/>
        <v>13</v>
      </c>
    </row>
    <row r="62" spans="1:50" hidden="1" x14ac:dyDescent="0.25">
      <c r="A62" s="84">
        <v>206</v>
      </c>
      <c r="B62" s="106">
        <v>750200</v>
      </c>
      <c r="C62" s="93" t="s">
        <v>357</v>
      </c>
      <c r="D62" s="84">
        <v>12</v>
      </c>
      <c r="E62" s="88" t="s">
        <v>514</v>
      </c>
      <c r="F62" s="89" t="s">
        <v>164</v>
      </c>
      <c r="H62" s="82">
        <v>1</v>
      </c>
      <c r="I62" s="81">
        <v>3</v>
      </c>
      <c r="K62" s="4" t="s">
        <v>364</v>
      </c>
      <c r="L62" s="120"/>
      <c r="N62" s="83">
        <v>6.4210526315789478</v>
      </c>
      <c r="O62" s="83">
        <v>7.8947368421052628</v>
      </c>
      <c r="P62" s="122">
        <v>0.81333333333333346</v>
      </c>
      <c r="Q62" s="81">
        <v>2</v>
      </c>
      <c r="S62" s="83">
        <v>4.4210526315789478</v>
      </c>
      <c r="T62" s="83">
        <v>6.4210526315789478</v>
      </c>
      <c r="U62" s="122">
        <v>0.68852459016393441</v>
      </c>
      <c r="V62" s="81">
        <v>2</v>
      </c>
      <c r="X62" s="4" t="s">
        <v>60</v>
      </c>
      <c r="Y62" s="4">
        <v>1</v>
      </c>
      <c r="AA62" s="109">
        <v>44234.575364891905</v>
      </c>
      <c r="AB62" s="109">
        <v>335317.44463510811</v>
      </c>
      <c r="AC62" s="111">
        <f t="shared" si="9"/>
        <v>0.13191850311583966</v>
      </c>
      <c r="AD62" s="74">
        <v>3</v>
      </c>
      <c r="AF62" s="74" t="s">
        <v>606</v>
      </c>
      <c r="AG62" s="74" t="s">
        <v>606</v>
      </c>
      <c r="AI62" s="74" t="s">
        <v>606</v>
      </c>
      <c r="AJ62" s="74" t="s">
        <v>606</v>
      </c>
      <c r="AL62" s="107">
        <v>0</v>
      </c>
      <c r="AM62" s="107">
        <v>17273</v>
      </c>
      <c r="AN62" s="108">
        <f t="shared" si="1"/>
        <v>0</v>
      </c>
      <c r="AO62" s="74">
        <v>3</v>
      </c>
      <c r="AQ62" s="108" t="s">
        <v>617</v>
      </c>
      <c r="AR62" s="109"/>
      <c r="AT62" s="74" t="s">
        <v>609</v>
      </c>
      <c r="AU62" s="74">
        <v>0</v>
      </c>
      <c r="AX62" s="114">
        <f t="shared" si="10"/>
        <v>14</v>
      </c>
    </row>
    <row r="63" spans="1:50" hidden="1" x14ac:dyDescent="0.25">
      <c r="A63" s="84">
        <v>206</v>
      </c>
      <c r="B63" s="100">
        <v>750800</v>
      </c>
      <c r="C63" s="88" t="s">
        <v>358</v>
      </c>
      <c r="D63" s="84">
        <v>12</v>
      </c>
      <c r="E63" s="88" t="s">
        <v>515</v>
      </c>
      <c r="F63" s="89" t="s">
        <v>164</v>
      </c>
      <c r="H63" s="82">
        <v>0.86</v>
      </c>
      <c r="I63" s="81">
        <v>3</v>
      </c>
      <c r="K63" s="4" t="s">
        <v>364</v>
      </c>
      <c r="L63" s="120"/>
      <c r="N63" s="83">
        <v>4.7368421052631575</v>
      </c>
      <c r="O63" s="83">
        <v>5.6842105263157894</v>
      </c>
      <c r="P63" s="122">
        <v>0.83333333333333326</v>
      </c>
      <c r="Q63" s="81">
        <v>2</v>
      </c>
      <c r="S63" s="83">
        <v>4.7368421052631575</v>
      </c>
      <c r="T63" s="83">
        <v>4.7368421052631575</v>
      </c>
      <c r="U63" s="122">
        <v>1</v>
      </c>
      <c r="V63" s="81">
        <v>2</v>
      </c>
      <c r="X63" s="4" t="s">
        <v>60</v>
      </c>
      <c r="Y63" s="4">
        <v>1</v>
      </c>
      <c r="AA63" s="109">
        <v>30456.925447006419</v>
      </c>
      <c r="AB63" s="109">
        <v>323381.37455299357</v>
      </c>
      <c r="AC63" s="111">
        <f t="shared" si="9"/>
        <v>9.4182682874382251E-2</v>
      </c>
      <c r="AD63" s="74">
        <v>2</v>
      </c>
      <c r="AF63" s="74" t="s">
        <v>606</v>
      </c>
      <c r="AG63" s="74" t="s">
        <v>606</v>
      </c>
      <c r="AI63" s="74" t="s">
        <v>606</v>
      </c>
      <c r="AJ63" s="74" t="s">
        <v>606</v>
      </c>
      <c r="AL63" s="107">
        <v>0</v>
      </c>
      <c r="AM63" s="107">
        <v>16870</v>
      </c>
      <c r="AN63" s="108">
        <f t="shared" si="1"/>
        <v>0</v>
      </c>
      <c r="AO63" s="74">
        <v>3</v>
      </c>
      <c r="AQ63" s="108" t="s">
        <v>617</v>
      </c>
      <c r="AR63" s="109"/>
      <c r="AT63" s="74" t="s">
        <v>609</v>
      </c>
      <c r="AU63" s="74">
        <v>0</v>
      </c>
      <c r="AX63" s="114">
        <f t="shared" si="10"/>
        <v>13</v>
      </c>
    </row>
    <row r="64" spans="1:50" hidden="1" x14ac:dyDescent="0.25">
      <c r="A64" s="84">
        <v>206</v>
      </c>
      <c r="B64" s="100">
        <v>771200</v>
      </c>
      <c r="C64" s="88" t="s">
        <v>359</v>
      </c>
      <c r="D64" s="84">
        <v>12</v>
      </c>
      <c r="E64" s="88" t="s">
        <v>516</v>
      </c>
      <c r="F64" s="89" t="s">
        <v>164</v>
      </c>
      <c r="H64" s="82">
        <v>0.81818181818181823</v>
      </c>
      <c r="I64" s="81">
        <v>3</v>
      </c>
      <c r="K64" s="4" t="s">
        <v>364</v>
      </c>
      <c r="L64" s="120"/>
      <c r="N64" s="83">
        <v>9.2149122807017552</v>
      </c>
      <c r="O64" s="83">
        <v>9.2149122807017552</v>
      </c>
      <c r="P64" s="122">
        <v>1</v>
      </c>
      <c r="Q64" s="81">
        <v>2</v>
      </c>
      <c r="S64" s="83">
        <v>9.2149122807017552</v>
      </c>
      <c r="T64" s="83">
        <v>9.2149122807017552</v>
      </c>
      <c r="U64" s="122">
        <v>1</v>
      </c>
      <c r="V64" s="81">
        <v>2</v>
      </c>
      <c r="X64" s="4" t="s">
        <v>60</v>
      </c>
      <c r="Y64" s="4">
        <v>1</v>
      </c>
      <c r="AA64" s="109">
        <v>58942.672756377026</v>
      </c>
      <c r="AB64" s="109">
        <v>558727.95724362298</v>
      </c>
      <c r="AC64" s="111">
        <f t="shared" si="9"/>
        <v>0.10549440383681422</v>
      </c>
      <c r="AD64" s="74">
        <v>3</v>
      </c>
      <c r="AF64" s="74" t="s">
        <v>606</v>
      </c>
      <c r="AG64" s="74" t="s">
        <v>606</v>
      </c>
      <c r="AI64" s="74" t="s">
        <v>606</v>
      </c>
      <c r="AJ64" s="74" t="s">
        <v>606</v>
      </c>
      <c r="AL64" s="107">
        <v>0</v>
      </c>
      <c r="AM64" s="107">
        <v>29695</v>
      </c>
      <c r="AN64" s="108">
        <f t="shared" si="1"/>
        <v>0</v>
      </c>
      <c r="AO64" s="74">
        <v>3</v>
      </c>
      <c r="AQ64" s="108" t="s">
        <v>617</v>
      </c>
      <c r="AR64" s="109"/>
      <c r="AT64" s="74" t="s">
        <v>609</v>
      </c>
      <c r="AU64" s="74">
        <v>0</v>
      </c>
      <c r="AX64" s="114">
        <f t="shared" si="10"/>
        <v>14</v>
      </c>
    </row>
    <row r="65" spans="1:50" hidden="1" x14ac:dyDescent="0.25">
      <c r="A65" s="84">
        <v>206</v>
      </c>
      <c r="B65" s="100">
        <v>780500</v>
      </c>
      <c r="C65" s="88" t="s">
        <v>360</v>
      </c>
      <c r="D65" s="84">
        <v>12</v>
      </c>
      <c r="E65" s="88" t="s">
        <v>517</v>
      </c>
      <c r="F65" s="89" t="s">
        <v>164</v>
      </c>
      <c r="H65" s="82">
        <v>1</v>
      </c>
      <c r="I65" s="81">
        <v>3</v>
      </c>
      <c r="K65" s="4" t="s">
        <v>364</v>
      </c>
      <c r="L65" s="120"/>
      <c r="N65" s="83">
        <v>7.7894736842105265</v>
      </c>
      <c r="O65" s="83">
        <v>7.7894736842105265</v>
      </c>
      <c r="P65" s="122">
        <v>1</v>
      </c>
      <c r="Q65" s="81">
        <v>2</v>
      </c>
      <c r="S65" s="83">
        <v>5.7894736842105265</v>
      </c>
      <c r="T65" s="83">
        <v>7.7894736842105265</v>
      </c>
      <c r="U65" s="122">
        <v>0.7432432432432432</v>
      </c>
      <c r="V65" s="81">
        <v>2</v>
      </c>
      <c r="X65" s="4" t="s">
        <v>60</v>
      </c>
      <c r="Y65" s="4">
        <v>1</v>
      </c>
      <c r="AA65" s="109">
        <v>5515.6445887000154</v>
      </c>
      <c r="AB65" s="109">
        <v>69001.155411299987</v>
      </c>
      <c r="AC65" s="111">
        <f t="shared" si="9"/>
        <v>7.9935539569193137E-2</v>
      </c>
      <c r="AD65" s="74">
        <v>2</v>
      </c>
      <c r="AF65" s="74" t="s">
        <v>606</v>
      </c>
      <c r="AG65" s="74" t="s">
        <v>606</v>
      </c>
      <c r="AI65" s="74" t="s">
        <v>606</v>
      </c>
      <c r="AJ65" s="74" t="s">
        <v>606</v>
      </c>
      <c r="AL65" s="107">
        <v>0</v>
      </c>
      <c r="AM65" s="107">
        <v>3490</v>
      </c>
      <c r="AN65" s="108">
        <f t="shared" si="1"/>
        <v>0</v>
      </c>
      <c r="AO65" s="74">
        <v>3</v>
      </c>
      <c r="AQ65" s="108" t="s">
        <v>617</v>
      </c>
      <c r="AR65" s="109"/>
      <c r="AT65" s="74" t="s">
        <v>609</v>
      </c>
      <c r="AU65" s="74">
        <v>0</v>
      </c>
      <c r="AX65" s="114">
        <f t="shared" si="10"/>
        <v>13</v>
      </c>
    </row>
    <row r="66" spans="1:50" hidden="1" x14ac:dyDescent="0.25">
      <c r="A66" s="84">
        <v>206</v>
      </c>
      <c r="B66" s="100">
        <v>790500</v>
      </c>
      <c r="C66" s="88" t="s">
        <v>361</v>
      </c>
      <c r="D66" s="84">
        <v>12</v>
      </c>
      <c r="E66" s="88" t="s">
        <v>518</v>
      </c>
      <c r="F66" s="84" t="s">
        <v>164</v>
      </c>
      <c r="H66" s="123">
        <v>0.66666666666666663</v>
      </c>
      <c r="I66" s="81">
        <v>3</v>
      </c>
      <c r="K66" s="4" t="s">
        <v>364</v>
      </c>
      <c r="L66" s="4"/>
      <c r="N66" s="83">
        <v>38.666666666666671</v>
      </c>
      <c r="O66" s="83">
        <v>44.464912280701753</v>
      </c>
      <c r="P66" s="122">
        <v>0.86959952653383321</v>
      </c>
      <c r="Q66" s="81">
        <v>2</v>
      </c>
      <c r="S66" s="83">
        <v>12</v>
      </c>
      <c r="T66" s="83">
        <v>38.666666666666671</v>
      </c>
      <c r="U66" s="122">
        <v>0.31034482758620685</v>
      </c>
      <c r="V66" s="81">
        <v>1</v>
      </c>
      <c r="X66" s="4" t="s">
        <v>61</v>
      </c>
      <c r="Y66" s="4">
        <v>0</v>
      </c>
      <c r="AA66" s="109">
        <v>4204.5756099999853</v>
      </c>
      <c r="AB66" s="109">
        <v>72522.274390000006</v>
      </c>
      <c r="AC66" s="108">
        <f t="shared" si="9"/>
        <v>5.7976334103770857E-2</v>
      </c>
      <c r="AD66" s="74">
        <v>2</v>
      </c>
      <c r="AF66" s="74" t="s">
        <v>606</v>
      </c>
      <c r="AG66" s="74" t="s">
        <v>606</v>
      </c>
      <c r="AI66" s="74" t="s">
        <v>606</v>
      </c>
      <c r="AJ66" s="74" t="s">
        <v>606</v>
      </c>
      <c r="AL66" s="107">
        <v>0</v>
      </c>
      <c r="AM66" s="107">
        <v>3780</v>
      </c>
      <c r="AN66" s="108">
        <f t="shared" si="1"/>
        <v>0</v>
      </c>
      <c r="AO66" s="74">
        <v>3</v>
      </c>
      <c r="AQ66" s="108" t="s">
        <v>617</v>
      </c>
      <c r="AR66" s="109"/>
      <c r="AT66" s="74" t="s">
        <v>609</v>
      </c>
      <c r="AU66" s="74">
        <v>0</v>
      </c>
      <c r="AX66" s="114">
        <f t="shared" si="10"/>
        <v>11</v>
      </c>
    </row>
    <row r="67" spans="1:50" hidden="1" x14ac:dyDescent="0.25">
      <c r="A67" s="84">
        <v>206</v>
      </c>
      <c r="B67" s="100" t="s">
        <v>362</v>
      </c>
      <c r="C67" s="88" t="s">
        <v>363</v>
      </c>
      <c r="D67" s="84">
        <v>12</v>
      </c>
      <c r="E67" s="88" t="s">
        <v>519</v>
      </c>
      <c r="F67" s="89" t="s">
        <v>164</v>
      </c>
      <c r="H67" s="82">
        <v>1</v>
      </c>
      <c r="I67" s="81">
        <v>3</v>
      </c>
      <c r="K67" s="4" t="s">
        <v>364</v>
      </c>
      <c r="L67" s="120"/>
      <c r="N67" s="83">
        <v>5.5847953216374275</v>
      </c>
      <c r="O67" s="83">
        <v>5.5847953216374275</v>
      </c>
      <c r="P67" s="122">
        <v>1</v>
      </c>
      <c r="Q67" s="81">
        <v>2</v>
      </c>
      <c r="S67" s="83">
        <v>4.4736842105263159</v>
      </c>
      <c r="T67" s="83">
        <v>5.5847953216374275</v>
      </c>
      <c r="U67" s="122">
        <v>0.80104712041884807</v>
      </c>
      <c r="V67" s="81">
        <v>2</v>
      </c>
      <c r="X67" s="4" t="s">
        <v>60</v>
      </c>
      <c r="Y67" s="4">
        <v>1</v>
      </c>
      <c r="AA67" s="109">
        <v>27479.438421900006</v>
      </c>
      <c r="AB67" s="109">
        <v>115974.23157810001</v>
      </c>
      <c r="AC67" s="111">
        <f t="shared" si="9"/>
        <v>0.23694434572213269</v>
      </c>
      <c r="AD67" s="74">
        <v>3</v>
      </c>
      <c r="AF67" s="74" t="s">
        <v>606</v>
      </c>
      <c r="AG67" s="74" t="s">
        <v>606</v>
      </c>
      <c r="AI67" s="74" t="s">
        <v>606</v>
      </c>
      <c r="AJ67" s="74" t="s">
        <v>606</v>
      </c>
      <c r="AL67" s="107">
        <v>0</v>
      </c>
      <c r="AM67" s="107">
        <v>5981</v>
      </c>
      <c r="AN67" s="108">
        <f t="shared" si="1"/>
        <v>0</v>
      </c>
      <c r="AO67" s="74">
        <v>3</v>
      </c>
      <c r="AQ67" s="108" t="s">
        <v>617</v>
      </c>
      <c r="AR67" s="109"/>
      <c r="AT67" s="74" t="s">
        <v>609</v>
      </c>
      <c r="AU67" s="74">
        <v>0</v>
      </c>
      <c r="AX67" s="114">
        <f t="shared" si="10"/>
        <v>14</v>
      </c>
    </row>
    <row r="68" spans="1:50" hidden="1" x14ac:dyDescent="0.25">
      <c r="A68" s="84">
        <v>206</v>
      </c>
      <c r="B68" s="100" t="s">
        <v>365</v>
      </c>
      <c r="C68" s="88" t="s">
        <v>340</v>
      </c>
      <c r="D68" s="84">
        <v>12</v>
      </c>
      <c r="E68" s="88" t="s">
        <v>520</v>
      </c>
      <c r="F68" s="89" t="s">
        <v>164</v>
      </c>
      <c r="H68" s="82">
        <v>1</v>
      </c>
      <c r="I68" s="81">
        <v>3</v>
      </c>
      <c r="K68" s="4" t="s">
        <v>364</v>
      </c>
      <c r="L68" s="120"/>
      <c r="N68" s="83">
        <v>3.4736842105263159</v>
      </c>
      <c r="O68" s="83">
        <v>3.8947368421052633</v>
      </c>
      <c r="P68" s="122">
        <v>0.89189189189189189</v>
      </c>
      <c r="Q68" s="81">
        <v>2</v>
      </c>
      <c r="S68" s="83">
        <v>2.4736842105263159</v>
      </c>
      <c r="T68" s="83">
        <v>3.4736842105263199</v>
      </c>
      <c r="U68" s="122">
        <v>0.71212121212121127</v>
      </c>
      <c r="V68" s="81">
        <v>2</v>
      </c>
      <c r="X68" s="4" t="s">
        <v>60</v>
      </c>
      <c r="Y68" s="4">
        <v>1</v>
      </c>
      <c r="AA68" s="109">
        <v>15457.79250000001</v>
      </c>
      <c r="AB68" s="109">
        <v>143480.61749999999</v>
      </c>
      <c r="AC68" s="111">
        <f t="shared" si="9"/>
        <v>0.10773436000859148</v>
      </c>
      <c r="AD68" s="74">
        <v>3</v>
      </c>
      <c r="AF68" s="74" t="s">
        <v>606</v>
      </c>
      <c r="AG68" s="74" t="s">
        <v>606</v>
      </c>
      <c r="AI68" s="74" t="s">
        <v>606</v>
      </c>
      <c r="AJ68" s="74" t="s">
        <v>606</v>
      </c>
      <c r="AL68" s="107">
        <v>0</v>
      </c>
      <c r="AM68" s="107">
        <v>7861</v>
      </c>
      <c r="AN68" s="108">
        <f t="shared" ref="AN68:AN104" si="11">+AL68/AM68</f>
        <v>0</v>
      </c>
      <c r="AO68" s="74">
        <v>3</v>
      </c>
      <c r="AQ68" s="108" t="s">
        <v>617</v>
      </c>
      <c r="AR68" s="109"/>
      <c r="AT68" s="74" t="s">
        <v>609</v>
      </c>
      <c r="AU68" s="74">
        <v>0</v>
      </c>
      <c r="AX68" s="114">
        <f t="shared" si="10"/>
        <v>14</v>
      </c>
    </row>
    <row r="69" spans="1:50" hidden="1" x14ac:dyDescent="0.25">
      <c r="A69" s="84">
        <v>206</v>
      </c>
      <c r="B69" s="100">
        <v>8016</v>
      </c>
      <c r="C69" s="88" t="s">
        <v>366</v>
      </c>
      <c r="D69" s="84">
        <v>8</v>
      </c>
      <c r="E69" s="88" t="s">
        <v>521</v>
      </c>
      <c r="F69" s="84" t="s">
        <v>457</v>
      </c>
      <c r="H69" s="82">
        <v>1</v>
      </c>
      <c r="I69" s="81">
        <v>3</v>
      </c>
      <c r="K69" s="4" t="s">
        <v>604</v>
      </c>
      <c r="L69" s="4">
        <v>3</v>
      </c>
      <c r="N69" s="83">
        <v>22.792397660818711</v>
      </c>
      <c r="O69" s="83">
        <v>26.634502923976605</v>
      </c>
      <c r="P69" s="122">
        <v>0.85574706334394557</v>
      </c>
      <c r="Q69" s="81">
        <v>2</v>
      </c>
      <c r="S69" s="83">
        <v>15.57017543859649</v>
      </c>
      <c r="T69" s="83">
        <v>22.792397660818711</v>
      </c>
      <c r="U69" s="122">
        <v>0.68313021167415011</v>
      </c>
      <c r="V69" s="81">
        <v>2</v>
      </c>
      <c r="X69" s="4" t="s">
        <v>60</v>
      </c>
      <c r="Y69" s="4">
        <v>1</v>
      </c>
      <c r="AA69" s="107">
        <v>183603.1968058513</v>
      </c>
      <c r="AB69" s="107">
        <v>1871096.4031941486</v>
      </c>
      <c r="AC69" s="111">
        <f>+AA69/AB69</f>
        <v>9.8125995268026969E-2</v>
      </c>
      <c r="AD69" s="74">
        <v>2</v>
      </c>
      <c r="AF69" s="74" t="s">
        <v>606</v>
      </c>
      <c r="AG69" s="74" t="s">
        <v>606</v>
      </c>
      <c r="AI69" s="74">
        <f>+VLOOKUP(E69,'[1]C9 INTERA PRODUZIONE'!$B$1:$E$119,4,0)</f>
        <v>319</v>
      </c>
      <c r="AJ69" s="74">
        <v>3</v>
      </c>
      <c r="AL69" s="107">
        <v>0</v>
      </c>
      <c r="AM69" s="107">
        <v>29337</v>
      </c>
      <c r="AN69" s="108">
        <f t="shared" si="11"/>
        <v>0</v>
      </c>
      <c r="AO69" s="74">
        <v>3</v>
      </c>
      <c r="AQ69" s="111">
        <f>+VLOOKUP(E69,[2]LAVORATO!$C$9:$P$217,14,0)</f>
        <v>-8.4829783517432727E-2</v>
      </c>
      <c r="AR69" s="109">
        <f>+VLOOKUP(E69,[2]LAVORATO!$C$8:$V$217,20,0)</f>
        <v>2</v>
      </c>
      <c r="AT69" s="74" t="s">
        <v>607</v>
      </c>
      <c r="AU69" s="74">
        <v>-1</v>
      </c>
      <c r="AX69" s="114">
        <f>+I69+L69+Q69+V69+Y69+AD69+AJ69+AO69+AR69+AU69</f>
        <v>20</v>
      </c>
    </row>
    <row r="70" spans="1:50" hidden="1" x14ac:dyDescent="0.25">
      <c r="A70" s="84">
        <v>206</v>
      </c>
      <c r="B70" s="100">
        <v>8017</v>
      </c>
      <c r="C70" s="88" t="s">
        <v>301</v>
      </c>
      <c r="D70" s="84">
        <v>8</v>
      </c>
      <c r="E70" s="88" t="s">
        <v>522</v>
      </c>
      <c r="F70" s="84" t="s">
        <v>457</v>
      </c>
      <c r="H70" s="82">
        <v>0.78</v>
      </c>
      <c r="I70" s="81">
        <v>3</v>
      </c>
      <c r="K70" s="4" t="s">
        <v>60</v>
      </c>
      <c r="L70" s="4">
        <v>3</v>
      </c>
      <c r="N70" s="83">
        <v>27.836257309941519</v>
      </c>
      <c r="O70" s="83">
        <v>32.836257309941516</v>
      </c>
      <c r="P70" s="122">
        <v>0.84772929652715945</v>
      </c>
      <c r="Q70" s="81">
        <v>2</v>
      </c>
      <c r="S70" s="83">
        <v>18.94736842105263</v>
      </c>
      <c r="T70" s="83">
        <v>27.836257309941519</v>
      </c>
      <c r="U70" s="122">
        <v>0.68067226890756305</v>
      </c>
      <c r="V70" s="81">
        <v>2</v>
      </c>
      <c r="X70" s="4" t="s">
        <v>60</v>
      </c>
      <c r="Y70" s="4">
        <v>1</v>
      </c>
      <c r="AA70" s="107">
        <v>158976.89800959243</v>
      </c>
      <c r="AB70" s="107">
        <v>1469297.3919904076</v>
      </c>
      <c r="AC70" s="111">
        <f t="shared" ref="AC70:AC104" si="12">+AA70/AB70</f>
        <v>0.10819926508835069</v>
      </c>
      <c r="AD70" s="74">
        <v>3</v>
      </c>
      <c r="AF70" s="74" t="s">
        <v>606</v>
      </c>
      <c r="AG70" s="74" t="s">
        <v>606</v>
      </c>
      <c r="AI70" s="74">
        <f>+VLOOKUP(E70,'[1]C9 INTERA PRODUZIONE'!$B$1:$E$119,4,0)</f>
        <v>276</v>
      </c>
      <c r="AJ70" s="74">
        <v>3</v>
      </c>
      <c r="AL70" s="107">
        <v>0</v>
      </c>
      <c r="AM70" s="107">
        <v>261</v>
      </c>
      <c r="AN70" s="108">
        <f t="shared" si="11"/>
        <v>0</v>
      </c>
      <c r="AO70" s="74">
        <v>3</v>
      </c>
      <c r="AQ70" s="111">
        <f>+VLOOKUP(E70,[2]LAVORATO!$C$9:$P$217,14,0)</f>
        <v>-0.14394008778105835</v>
      </c>
      <c r="AR70" s="109">
        <f>+VLOOKUP(E70,[2]LAVORATO!$C$8:$V$217,20,0)</f>
        <v>3</v>
      </c>
      <c r="AT70" s="74" t="s">
        <v>607</v>
      </c>
      <c r="AU70" s="74">
        <v>-1</v>
      </c>
      <c r="AX70" s="114">
        <f t="shared" ref="AX70:AX104" si="13">+I70+L70+Q70+V70+Y70+AD70+AJ70+AO70+AR70+AU70</f>
        <v>22</v>
      </c>
    </row>
    <row r="71" spans="1:50" hidden="1" x14ac:dyDescent="0.25">
      <c r="A71" s="84">
        <v>206</v>
      </c>
      <c r="B71" s="100">
        <v>8024</v>
      </c>
      <c r="C71" s="88" t="s">
        <v>367</v>
      </c>
      <c r="D71" s="84">
        <v>8</v>
      </c>
      <c r="E71" s="88" t="s">
        <v>523</v>
      </c>
      <c r="F71" s="84" t="s">
        <v>457</v>
      </c>
      <c r="H71" s="82">
        <v>0.66666666666666663</v>
      </c>
      <c r="I71" s="81">
        <v>3</v>
      </c>
      <c r="K71" s="4" t="s">
        <v>61</v>
      </c>
      <c r="L71" s="4">
        <v>-1</v>
      </c>
      <c r="N71" s="83">
        <v>1.2847222222222223</v>
      </c>
      <c r="O71" s="83">
        <v>5.0478801169590639</v>
      </c>
      <c r="P71" s="122">
        <v>0.25450727680834123</v>
      </c>
      <c r="Q71" s="81">
        <v>0</v>
      </c>
      <c r="S71" s="81">
        <v>0</v>
      </c>
      <c r="T71" s="81">
        <v>1.2847222222222223</v>
      </c>
      <c r="U71" s="122">
        <v>0</v>
      </c>
      <c r="V71" s="81">
        <v>0</v>
      </c>
      <c r="X71" s="4" t="s">
        <v>61</v>
      </c>
      <c r="Y71" s="4">
        <v>0</v>
      </c>
      <c r="AA71" s="107">
        <v>37938.256418600009</v>
      </c>
      <c r="AB71" s="107">
        <v>224731.18358139999</v>
      </c>
      <c r="AC71" s="111">
        <f t="shared" si="12"/>
        <v>0.16881616433465885</v>
      </c>
      <c r="AD71" s="74">
        <v>3</v>
      </c>
      <c r="AF71" s="74" t="s">
        <v>606</v>
      </c>
      <c r="AG71" s="74" t="s">
        <v>606</v>
      </c>
      <c r="AI71" s="74">
        <f>+VLOOKUP(E71,'[1]C9 INTERA PRODUZIONE'!$B$1:$E$119,4,0)</f>
        <v>241</v>
      </c>
      <c r="AJ71" s="74">
        <v>3</v>
      </c>
      <c r="AL71" s="107">
        <v>0</v>
      </c>
      <c r="AM71" s="107">
        <v>5872</v>
      </c>
      <c r="AN71" s="108">
        <f t="shared" si="11"/>
        <v>0</v>
      </c>
      <c r="AO71" s="74">
        <v>3</v>
      </c>
      <c r="AQ71" s="111">
        <f>+VLOOKUP(E71,[2]LAVORATO!$C$9:$P$217,14,0)</f>
        <v>-0.1033916441591782</v>
      </c>
      <c r="AR71" s="109">
        <f>+VLOOKUP(E71,[2]LAVORATO!$C$8:$V$217,20,0)</f>
        <v>3</v>
      </c>
      <c r="AT71" s="74" t="s">
        <v>607</v>
      </c>
      <c r="AU71" s="74">
        <v>-1</v>
      </c>
      <c r="AX71" s="114">
        <f t="shared" si="13"/>
        <v>13</v>
      </c>
    </row>
    <row r="72" spans="1:50" hidden="1" x14ac:dyDescent="0.25">
      <c r="A72" s="84">
        <v>206</v>
      </c>
      <c r="B72" s="100">
        <v>8122</v>
      </c>
      <c r="C72" s="88" t="s">
        <v>323</v>
      </c>
      <c r="D72" s="84">
        <v>8</v>
      </c>
      <c r="E72" s="88" t="s">
        <v>524</v>
      </c>
      <c r="F72" s="84" t="s">
        <v>457</v>
      </c>
      <c r="H72" s="123">
        <v>0.38</v>
      </c>
      <c r="I72" s="81">
        <v>2</v>
      </c>
      <c r="K72" s="4" t="s">
        <v>60</v>
      </c>
      <c r="L72" s="4">
        <v>3</v>
      </c>
      <c r="N72" s="83">
        <v>6.1052631578947372</v>
      </c>
      <c r="O72" s="83">
        <v>8.2105263157894743</v>
      </c>
      <c r="P72" s="122">
        <v>0.74358974358974361</v>
      </c>
      <c r="Q72" s="81">
        <v>0</v>
      </c>
      <c r="S72" s="83">
        <v>6.1052631578947372</v>
      </c>
      <c r="T72" s="83">
        <v>6.1052631578947372</v>
      </c>
      <c r="U72" s="122">
        <v>1</v>
      </c>
      <c r="V72" s="81">
        <v>2</v>
      </c>
      <c r="X72" s="4" t="s">
        <v>60</v>
      </c>
      <c r="Y72" s="4">
        <v>1</v>
      </c>
      <c r="AA72" s="107">
        <v>149631.93712000013</v>
      </c>
      <c r="AB72" s="107">
        <v>1068537.15288</v>
      </c>
      <c r="AC72" s="111">
        <f t="shared" si="12"/>
        <v>0.14003437944736047</v>
      </c>
      <c r="AD72" s="74">
        <v>3</v>
      </c>
      <c r="AF72" s="74" t="s">
        <v>606</v>
      </c>
      <c r="AG72" s="74" t="s">
        <v>606</v>
      </c>
      <c r="AI72" s="74">
        <f>+VLOOKUP(E72,'[1]C9 INTERA PRODUZIONE'!$B$1:$E$119,4,0)</f>
        <v>262</v>
      </c>
      <c r="AJ72" s="74">
        <v>3</v>
      </c>
      <c r="AL72" s="107">
        <v>0</v>
      </c>
      <c r="AM72" s="107">
        <v>16636</v>
      </c>
      <c r="AN72" s="108">
        <f t="shared" si="11"/>
        <v>0</v>
      </c>
      <c r="AO72" s="74">
        <v>3</v>
      </c>
      <c r="AQ72" s="108">
        <f>+VLOOKUP(E72,[2]LAVORATO!$C$9:$P$217,14,0)</f>
        <v>6.467909575429423E-2</v>
      </c>
      <c r="AR72" s="109">
        <f>+VLOOKUP(E72,[2]LAVORATO!$C$8:$V$217,20,0)</f>
        <v>0</v>
      </c>
      <c r="AT72" s="74" t="s">
        <v>607</v>
      </c>
      <c r="AU72" s="74">
        <v>-1</v>
      </c>
      <c r="AX72" s="114">
        <f t="shared" si="13"/>
        <v>16</v>
      </c>
    </row>
    <row r="73" spans="1:50" hidden="1" x14ac:dyDescent="0.25">
      <c r="A73" s="84">
        <v>206</v>
      </c>
      <c r="B73" s="100">
        <v>8126</v>
      </c>
      <c r="C73" s="88" t="s">
        <v>368</v>
      </c>
      <c r="D73" s="84">
        <v>8</v>
      </c>
      <c r="E73" s="88" t="s">
        <v>525</v>
      </c>
      <c r="F73" s="84" t="s">
        <v>457</v>
      </c>
      <c r="H73" s="82">
        <v>-1</v>
      </c>
      <c r="I73" s="81">
        <v>-1</v>
      </c>
      <c r="K73" s="4" t="s">
        <v>60</v>
      </c>
      <c r="L73" s="4">
        <v>3</v>
      </c>
      <c r="N73" s="83">
        <v>3.2163742690058479</v>
      </c>
      <c r="O73" s="83">
        <v>3.6374269005847952</v>
      </c>
      <c r="P73" s="122">
        <v>0.88424437299035374</v>
      </c>
      <c r="Q73" s="81">
        <v>2</v>
      </c>
      <c r="S73" s="83">
        <v>2.1052631578947367</v>
      </c>
      <c r="T73" s="83">
        <v>3.2163742690058479</v>
      </c>
      <c r="U73" s="122">
        <v>0.65454545454545454</v>
      </c>
      <c r="V73" s="81">
        <v>2</v>
      </c>
      <c r="X73" s="4" t="s">
        <v>61</v>
      </c>
      <c r="Y73" s="4">
        <v>0</v>
      </c>
      <c r="AA73" s="107">
        <v>0</v>
      </c>
      <c r="AB73" s="107">
        <v>158408.1540521</v>
      </c>
      <c r="AC73" s="111">
        <f t="shared" si="12"/>
        <v>0</v>
      </c>
      <c r="AD73" s="74">
        <v>-1</v>
      </c>
      <c r="AF73" s="74" t="s">
        <v>606</v>
      </c>
      <c r="AG73" s="74" t="s">
        <v>606</v>
      </c>
      <c r="AI73" s="74">
        <f>+VLOOKUP(E73,'[1]C9 INTERA PRODUZIONE'!$B$1:$E$119,4,0)</f>
        <v>196</v>
      </c>
      <c r="AJ73" s="74">
        <v>2</v>
      </c>
      <c r="AL73" s="107">
        <v>0</v>
      </c>
      <c r="AM73" s="107">
        <v>4251</v>
      </c>
      <c r="AN73" s="108">
        <f t="shared" si="11"/>
        <v>0</v>
      </c>
      <c r="AO73" s="74">
        <v>3</v>
      </c>
      <c r="AQ73" s="111">
        <f>+VLOOKUP(E73,[2]LAVORATO!$C$9:$P$217,14,0)</f>
        <v>-0.1732545995486939</v>
      </c>
      <c r="AR73" s="109">
        <f>+VLOOKUP(E73,[2]LAVORATO!$C$8:$V$217,20,0)</f>
        <v>3</v>
      </c>
      <c r="AT73" s="74" t="s">
        <v>607</v>
      </c>
      <c r="AU73" s="74">
        <v>-1</v>
      </c>
      <c r="AX73" s="114">
        <f t="shared" si="13"/>
        <v>12</v>
      </c>
    </row>
    <row r="74" spans="1:50" hidden="1" x14ac:dyDescent="0.25">
      <c r="A74" s="84">
        <v>206</v>
      </c>
      <c r="B74" s="101">
        <v>8127</v>
      </c>
      <c r="C74" s="95" t="s">
        <v>369</v>
      </c>
      <c r="D74" s="84">
        <v>8</v>
      </c>
      <c r="E74" s="88" t="s">
        <v>526</v>
      </c>
      <c r="F74" s="84" t="s">
        <v>457</v>
      </c>
      <c r="G74" s="2"/>
      <c r="H74" s="82">
        <v>1</v>
      </c>
      <c r="I74" s="81">
        <v>3</v>
      </c>
      <c r="J74" s="2"/>
      <c r="K74" s="4" t="s">
        <v>60</v>
      </c>
      <c r="L74" s="4">
        <v>3</v>
      </c>
      <c r="M74" s="2"/>
      <c r="N74" s="83">
        <v>7.5438596491228065</v>
      </c>
      <c r="O74" s="83">
        <v>9.493421052631577</v>
      </c>
      <c r="P74" s="122">
        <v>0.79464079464079473</v>
      </c>
      <c r="Q74" s="81">
        <v>0</v>
      </c>
      <c r="S74" s="83">
        <v>6.7105263157894735</v>
      </c>
      <c r="T74" s="83">
        <v>7.5438596491228065</v>
      </c>
      <c r="U74" s="122">
        <v>0.88953488372093026</v>
      </c>
      <c r="V74" s="81">
        <v>2</v>
      </c>
      <c r="W74" s="2"/>
      <c r="X74" s="4" t="s">
        <v>60</v>
      </c>
      <c r="Y74" s="4">
        <v>1</v>
      </c>
      <c r="AA74" s="107">
        <v>34995.964168733044</v>
      </c>
      <c r="AB74" s="107">
        <v>300013.37583126692</v>
      </c>
      <c r="AC74" s="111">
        <f t="shared" si="12"/>
        <v>0.11664801301531109</v>
      </c>
      <c r="AD74" s="74">
        <v>3</v>
      </c>
      <c r="AF74" s="74" t="s">
        <v>606</v>
      </c>
      <c r="AG74" s="74" t="s">
        <v>606</v>
      </c>
      <c r="AI74" s="74">
        <f>+VLOOKUP(E74,'[1]C9 INTERA PRODUZIONE'!$B$1:$E$119,4,0)</f>
        <v>247</v>
      </c>
      <c r="AJ74" s="74">
        <v>3</v>
      </c>
      <c r="AL74" s="107">
        <v>0</v>
      </c>
      <c r="AM74" s="107">
        <v>5975</v>
      </c>
      <c r="AN74" s="108">
        <f t="shared" si="11"/>
        <v>0</v>
      </c>
      <c r="AO74" s="74">
        <v>3</v>
      </c>
      <c r="AQ74" s="108">
        <f>+VLOOKUP(E74,[2]LAVORATO!$C$9:$P$217,14,0)</f>
        <v>0.13192405024505122</v>
      </c>
      <c r="AR74" s="109">
        <f>+VLOOKUP(E74,[2]LAVORATO!$C$8:$V$217,20,0)</f>
        <v>0</v>
      </c>
      <c r="AT74" s="74" t="s">
        <v>607</v>
      </c>
      <c r="AU74" s="74">
        <v>-1</v>
      </c>
      <c r="AX74" s="114">
        <f t="shared" si="13"/>
        <v>17</v>
      </c>
    </row>
    <row r="75" spans="1:50" hidden="1" x14ac:dyDescent="0.25">
      <c r="A75" s="84">
        <v>206</v>
      </c>
      <c r="B75" s="100">
        <v>8220</v>
      </c>
      <c r="C75" s="88" t="s">
        <v>370</v>
      </c>
      <c r="D75" s="84">
        <v>8</v>
      </c>
      <c r="E75" s="88" t="s">
        <v>527</v>
      </c>
      <c r="F75" s="84" t="s">
        <v>457</v>
      </c>
      <c r="H75" s="82">
        <v>1</v>
      </c>
      <c r="I75" s="81">
        <v>3</v>
      </c>
      <c r="K75" s="4" t="s">
        <v>604</v>
      </c>
      <c r="L75" s="4">
        <v>3</v>
      </c>
      <c r="N75" s="83">
        <v>3.5467836257309941</v>
      </c>
      <c r="O75" s="83">
        <v>5.2836257309941521</v>
      </c>
      <c r="P75" s="122">
        <v>0.67127836192584389</v>
      </c>
      <c r="Q75" s="81">
        <v>0</v>
      </c>
      <c r="S75" s="83">
        <v>2.1578947368421053</v>
      </c>
      <c r="T75" s="83">
        <v>3.5467836257309941</v>
      </c>
      <c r="U75" s="122">
        <v>0.60840890354492994</v>
      </c>
      <c r="V75" s="81">
        <v>2</v>
      </c>
      <c r="X75" s="4" t="s">
        <v>60</v>
      </c>
      <c r="Y75" s="4">
        <v>1</v>
      </c>
      <c r="AA75" s="107">
        <v>17977.941257438652</v>
      </c>
      <c r="AB75" s="107">
        <v>130132.49874256135</v>
      </c>
      <c r="AC75" s="111">
        <f t="shared" si="12"/>
        <v>0.13815104936242001</v>
      </c>
      <c r="AD75" s="74">
        <v>3</v>
      </c>
      <c r="AF75" s="74" t="s">
        <v>606</v>
      </c>
      <c r="AG75" s="74" t="s">
        <v>606</v>
      </c>
      <c r="AI75" s="74">
        <f>+VLOOKUP(E75,'[1]C9 INTERA PRODUZIONE'!$B$1:$E$119,4,0)</f>
        <v>225</v>
      </c>
      <c r="AJ75" s="74">
        <v>3</v>
      </c>
      <c r="AL75" s="107">
        <v>0</v>
      </c>
      <c r="AM75" s="107">
        <v>4560</v>
      </c>
      <c r="AN75" s="108">
        <f t="shared" si="11"/>
        <v>0</v>
      </c>
      <c r="AO75" s="74">
        <v>3</v>
      </c>
      <c r="AQ75" s="111">
        <f>+VLOOKUP(E75,[2]LAVORATO!$C$9:$P$217,14,0)</f>
        <v>-7.1192248758518437E-3</v>
      </c>
      <c r="AR75" s="109">
        <f>+VLOOKUP(E75,[2]LAVORATO!$C$8:$V$217,20,0)</f>
        <v>1</v>
      </c>
      <c r="AT75" s="74" t="s">
        <v>608</v>
      </c>
      <c r="AU75" s="74">
        <v>1</v>
      </c>
      <c r="AX75" s="114">
        <f t="shared" si="13"/>
        <v>20</v>
      </c>
    </row>
    <row r="76" spans="1:50" hidden="1" x14ac:dyDescent="0.25">
      <c r="A76" s="84">
        <v>206</v>
      </c>
      <c r="B76" s="100">
        <v>8319</v>
      </c>
      <c r="C76" s="88" t="s">
        <v>339</v>
      </c>
      <c r="D76" s="84">
        <v>8</v>
      </c>
      <c r="E76" s="88" t="s">
        <v>528</v>
      </c>
      <c r="F76" s="84" t="s">
        <v>457</v>
      </c>
      <c r="H76" s="82">
        <v>1</v>
      </c>
      <c r="I76" s="81">
        <v>3</v>
      </c>
      <c r="K76" s="4" t="s">
        <v>604</v>
      </c>
      <c r="L76" s="4">
        <v>3</v>
      </c>
      <c r="N76" s="83">
        <v>8.5730994152046787</v>
      </c>
      <c r="O76" s="83">
        <v>11.125730994152047</v>
      </c>
      <c r="P76" s="122">
        <v>0.77056504599211562</v>
      </c>
      <c r="Q76" s="81">
        <v>0</v>
      </c>
      <c r="S76" s="83">
        <v>4.6842105263157894</v>
      </c>
      <c r="T76" s="83">
        <v>8.5730994152046787</v>
      </c>
      <c r="U76" s="122">
        <v>0.54638472032742158</v>
      </c>
      <c r="V76" s="81">
        <v>2</v>
      </c>
      <c r="X76" s="4" t="s">
        <v>60</v>
      </c>
      <c r="Y76" s="4">
        <v>1</v>
      </c>
      <c r="AA76" s="107">
        <v>119415.16167375492</v>
      </c>
      <c r="AB76" s="107">
        <v>616456.8383262452</v>
      </c>
      <c r="AC76" s="111">
        <f t="shared" si="12"/>
        <v>0.1937121210269668</v>
      </c>
      <c r="AD76" s="74">
        <v>3</v>
      </c>
      <c r="AF76" s="74" t="s">
        <v>606</v>
      </c>
      <c r="AG76" s="74" t="s">
        <v>606</v>
      </c>
      <c r="AI76" s="74">
        <f>+VLOOKUP(E76,'[1]C9 INTERA PRODUZIONE'!$B$1:$E$119,4,0)</f>
        <v>262</v>
      </c>
      <c r="AJ76" s="74">
        <v>3</v>
      </c>
      <c r="AL76" s="107">
        <v>0</v>
      </c>
      <c r="AM76" s="107">
        <v>32459</v>
      </c>
      <c r="AN76" s="108">
        <f t="shared" si="11"/>
        <v>0</v>
      </c>
      <c r="AO76" s="74">
        <v>3</v>
      </c>
      <c r="AQ76" s="111">
        <f>+VLOOKUP(E76,[2]LAVORATO!$C$9:$P$217,14,0)</f>
        <v>-8.6841227216884434E-2</v>
      </c>
      <c r="AR76" s="109">
        <f>+VLOOKUP(E76,[2]LAVORATO!$C$8:$V$217,20,0)</f>
        <v>2</v>
      </c>
      <c r="AT76" s="74" t="s">
        <v>609</v>
      </c>
      <c r="AU76" s="74">
        <v>0</v>
      </c>
      <c r="AX76" s="114">
        <f t="shared" si="13"/>
        <v>20</v>
      </c>
    </row>
    <row r="77" spans="1:50" hidden="1" x14ac:dyDescent="0.25">
      <c r="A77" s="84">
        <v>206</v>
      </c>
      <c r="B77" s="100">
        <v>8323</v>
      </c>
      <c r="C77" s="88" t="s">
        <v>371</v>
      </c>
      <c r="D77" s="84">
        <v>8</v>
      </c>
      <c r="E77" s="88" t="s">
        <v>529</v>
      </c>
      <c r="F77" s="84" t="s">
        <v>457</v>
      </c>
      <c r="H77" s="82">
        <v>1</v>
      </c>
      <c r="I77" s="81">
        <v>3</v>
      </c>
      <c r="K77" s="4" t="s">
        <v>60</v>
      </c>
      <c r="L77" s="4">
        <v>3</v>
      </c>
      <c r="N77" s="83">
        <v>9.6491228070175445</v>
      </c>
      <c r="O77" s="83">
        <v>11.596491228070176</v>
      </c>
      <c r="P77" s="122">
        <v>0.83207261724659609</v>
      </c>
      <c r="Q77" s="81">
        <v>2</v>
      </c>
      <c r="S77" s="83">
        <v>6.3157894736842106</v>
      </c>
      <c r="T77" s="83">
        <v>9.6491228070175445</v>
      </c>
      <c r="U77" s="122">
        <v>0.65454545454545454</v>
      </c>
      <c r="V77" s="81">
        <v>2</v>
      </c>
      <c r="X77" s="4" t="s">
        <v>60</v>
      </c>
      <c r="Y77" s="4">
        <v>1</v>
      </c>
      <c r="AA77" s="107">
        <v>67097.828201979399</v>
      </c>
      <c r="AB77" s="107">
        <v>594035.68179802061</v>
      </c>
      <c r="AC77" s="111">
        <f t="shared" si="12"/>
        <v>0.11295252163790639</v>
      </c>
      <c r="AD77" s="74">
        <v>3</v>
      </c>
      <c r="AF77" s="74" t="s">
        <v>606</v>
      </c>
      <c r="AG77" s="74" t="s">
        <v>606</v>
      </c>
      <c r="AI77" s="74">
        <f>+VLOOKUP(E77,'[1]C9 INTERA PRODUZIONE'!$B$1:$E$119,4,0)</f>
        <v>223</v>
      </c>
      <c r="AJ77" s="74">
        <v>3</v>
      </c>
      <c r="AL77" s="107">
        <v>0</v>
      </c>
      <c r="AM77" s="107">
        <v>11764</v>
      </c>
      <c r="AN77" s="108">
        <f t="shared" si="11"/>
        <v>0</v>
      </c>
      <c r="AO77" s="74">
        <v>3</v>
      </c>
      <c r="AQ77" s="111">
        <f>+VLOOKUP(E77,[2]LAVORATO!$C$9:$P$217,14,0)</f>
        <v>-0.17067016761981538</v>
      </c>
      <c r="AR77" s="109">
        <f>+VLOOKUP(E77,[2]LAVORATO!$C$8:$V$217,20,0)</f>
        <v>3</v>
      </c>
      <c r="AT77" s="74" t="s">
        <v>609</v>
      </c>
      <c r="AU77" s="74">
        <v>0</v>
      </c>
      <c r="AX77" s="114">
        <f t="shared" si="13"/>
        <v>23</v>
      </c>
    </row>
    <row r="78" spans="1:50" hidden="1" x14ac:dyDescent="0.25">
      <c r="A78" s="84">
        <v>206</v>
      </c>
      <c r="B78" s="100">
        <v>8325</v>
      </c>
      <c r="C78" s="88" t="s">
        <v>372</v>
      </c>
      <c r="D78" s="84">
        <v>8</v>
      </c>
      <c r="E78" s="88" t="s">
        <v>530</v>
      </c>
      <c r="F78" s="84" t="s">
        <v>457</v>
      </c>
      <c r="H78" s="123">
        <v>1</v>
      </c>
      <c r="I78" s="81">
        <v>3</v>
      </c>
      <c r="K78" s="4" t="s">
        <v>60</v>
      </c>
      <c r="L78" s="4">
        <v>3</v>
      </c>
      <c r="N78" s="83">
        <v>7.1396198830409361</v>
      </c>
      <c r="O78" s="83">
        <v>7.1396198830409361</v>
      </c>
      <c r="P78" s="122">
        <v>1</v>
      </c>
      <c r="Q78" s="81">
        <v>2</v>
      </c>
      <c r="S78" s="83">
        <v>3.9035087719298249</v>
      </c>
      <c r="T78" s="83">
        <v>7.1396198830409361</v>
      </c>
      <c r="U78" s="122">
        <v>0.54673901914610423</v>
      </c>
      <c r="V78" s="81">
        <v>2</v>
      </c>
      <c r="X78" s="4" t="s">
        <v>61</v>
      </c>
      <c r="Y78" s="4">
        <v>0</v>
      </c>
      <c r="AA78" s="109">
        <v>132068.05434505519</v>
      </c>
      <c r="AB78" s="109">
        <v>196744.32766504999</v>
      </c>
      <c r="AC78" s="108">
        <f t="shared" si="12"/>
        <v>0.67126740532970397</v>
      </c>
      <c r="AD78" s="74">
        <v>3</v>
      </c>
      <c r="AF78" s="74" t="s">
        <v>606</v>
      </c>
      <c r="AG78" s="74" t="s">
        <v>606</v>
      </c>
      <c r="AI78" s="74">
        <f>+VLOOKUP(E78,'[1]C9 INTERA PRODUZIONE'!$B$1:$E$119,4,0)</f>
        <v>292</v>
      </c>
      <c r="AJ78" s="74">
        <v>3</v>
      </c>
      <c r="AL78" s="107">
        <v>0</v>
      </c>
      <c r="AM78" s="107">
        <v>4079</v>
      </c>
      <c r="AN78" s="108">
        <f t="shared" si="11"/>
        <v>0</v>
      </c>
      <c r="AO78" s="74">
        <v>3</v>
      </c>
      <c r="AQ78" s="108">
        <f>+VLOOKUP(E78,[2]LAVORATO!$C$9:$P$217,14,0)</f>
        <v>0.10321142948174233</v>
      </c>
      <c r="AR78" s="109">
        <f>+VLOOKUP(E78,[2]LAVORATO!$C$8:$V$217,20,0)</f>
        <v>0</v>
      </c>
      <c r="AT78" s="74" t="s">
        <v>609</v>
      </c>
      <c r="AU78" s="74">
        <v>0</v>
      </c>
      <c r="AX78" s="114">
        <f t="shared" si="13"/>
        <v>19</v>
      </c>
    </row>
    <row r="79" spans="1:50" hidden="1" x14ac:dyDescent="0.25">
      <c r="A79" s="84">
        <v>206</v>
      </c>
      <c r="B79" s="100">
        <v>8420</v>
      </c>
      <c r="C79" s="88" t="s">
        <v>373</v>
      </c>
      <c r="D79" s="84">
        <v>8</v>
      </c>
      <c r="E79" s="88" t="s">
        <v>531</v>
      </c>
      <c r="F79" s="84" t="s">
        <v>457</v>
      </c>
      <c r="H79" s="123">
        <v>-0.56999999999999995</v>
      </c>
      <c r="I79" s="81">
        <v>-1</v>
      </c>
      <c r="K79" s="4" t="s">
        <v>61</v>
      </c>
      <c r="L79" s="4">
        <v>-1</v>
      </c>
      <c r="N79" s="83">
        <v>2.8333333333333335</v>
      </c>
      <c r="O79" s="83">
        <v>3.4912280701754388</v>
      </c>
      <c r="P79" s="122">
        <v>0.81155778894472363</v>
      </c>
      <c r="Q79" s="81">
        <v>2</v>
      </c>
      <c r="S79" s="83">
        <v>2</v>
      </c>
      <c r="T79" s="83">
        <v>2.8333333333333335</v>
      </c>
      <c r="U79" s="122">
        <v>0.70588235294117641</v>
      </c>
      <c r="V79" s="81">
        <v>2</v>
      </c>
      <c r="X79" s="4" t="s">
        <v>61</v>
      </c>
      <c r="Y79" s="4">
        <v>0</v>
      </c>
      <c r="AA79" s="109">
        <v>7162.6554309999919</v>
      </c>
      <c r="AB79" s="109">
        <v>156231.57456899999</v>
      </c>
      <c r="AC79" s="108">
        <f t="shared" si="12"/>
        <v>4.5846401092479491E-2</v>
      </c>
      <c r="AD79" s="74">
        <v>1</v>
      </c>
      <c r="AF79" s="74" t="s">
        <v>606</v>
      </c>
      <c r="AG79" s="74" t="s">
        <v>606</v>
      </c>
      <c r="AI79" s="74">
        <f>+VLOOKUP(E79,'[1]C9 INTERA PRODUZIONE'!$B$1:$E$119,4,0)</f>
        <v>229</v>
      </c>
      <c r="AJ79" s="74">
        <v>3</v>
      </c>
      <c r="AL79" s="107">
        <v>0</v>
      </c>
      <c r="AM79" s="107">
        <v>3183</v>
      </c>
      <c r="AN79" s="108">
        <f t="shared" si="11"/>
        <v>0</v>
      </c>
      <c r="AO79" s="74">
        <v>3</v>
      </c>
      <c r="AQ79" s="108">
        <f>+VLOOKUP(E79,[2]LAVORATO!$C$9:$P$217,14,0)</f>
        <v>8.8590074200356389E-2</v>
      </c>
      <c r="AR79" s="109">
        <f>+VLOOKUP(E79,[2]LAVORATO!$C$8:$V$217,20,0)</f>
        <v>0</v>
      </c>
      <c r="AT79" s="74" t="s">
        <v>607</v>
      </c>
      <c r="AU79" s="74">
        <v>-1</v>
      </c>
      <c r="AX79" s="114">
        <f t="shared" si="13"/>
        <v>8</v>
      </c>
    </row>
    <row r="80" spans="1:50" hidden="1" x14ac:dyDescent="0.25">
      <c r="A80" s="84">
        <v>206</v>
      </c>
      <c r="B80" s="100">
        <v>8425</v>
      </c>
      <c r="C80" s="88" t="s">
        <v>337</v>
      </c>
      <c r="D80" s="84">
        <v>8</v>
      </c>
      <c r="E80" s="88" t="s">
        <v>532</v>
      </c>
      <c r="F80" s="84" t="s">
        <v>457</v>
      </c>
      <c r="H80" s="123">
        <v>1</v>
      </c>
      <c r="I80" s="81">
        <v>3</v>
      </c>
      <c r="K80" s="4" t="s">
        <v>60</v>
      </c>
      <c r="L80" s="4">
        <v>3</v>
      </c>
      <c r="N80" s="83">
        <v>23.012914230019494</v>
      </c>
      <c r="O80" s="83">
        <v>34.447124756335285</v>
      </c>
      <c r="P80" s="122">
        <v>0.66806487893556665</v>
      </c>
      <c r="Q80" s="81">
        <v>0</v>
      </c>
      <c r="S80" s="83">
        <v>10.892543859649123</v>
      </c>
      <c r="T80" s="83">
        <v>23.012914230019494</v>
      </c>
      <c r="U80" s="122">
        <v>0.47332309809942297</v>
      </c>
      <c r="V80" s="81">
        <v>1</v>
      </c>
      <c r="X80" s="4" t="s">
        <v>60</v>
      </c>
      <c r="Y80" s="4">
        <v>1</v>
      </c>
      <c r="AA80" s="109">
        <v>272316.74494726118</v>
      </c>
      <c r="AB80" s="109">
        <v>4128020.4730460122</v>
      </c>
      <c r="AC80" s="108">
        <f t="shared" si="12"/>
        <v>6.596787654648481E-2</v>
      </c>
      <c r="AD80" s="74">
        <v>2</v>
      </c>
      <c r="AF80" s="74" t="s">
        <v>606</v>
      </c>
      <c r="AG80" s="74" t="s">
        <v>606</v>
      </c>
      <c r="AI80" s="74">
        <f>+VLOOKUP(E80,'[1]C9 INTERA PRODUZIONE'!$B$1:$E$119,4,0)</f>
        <v>362</v>
      </c>
      <c r="AJ80" s="74">
        <v>3</v>
      </c>
      <c r="AL80" s="107">
        <v>0</v>
      </c>
      <c r="AM80" s="107">
        <v>788</v>
      </c>
      <c r="AN80" s="108">
        <f t="shared" si="11"/>
        <v>0</v>
      </c>
      <c r="AO80" s="74">
        <v>3</v>
      </c>
      <c r="AQ80" s="108">
        <f>+VLOOKUP(E80,[2]LAVORATO!$C$9:$P$217,14,0)</f>
        <v>0.13420571981255852</v>
      </c>
      <c r="AR80" s="109">
        <f>+VLOOKUP(E80,[2]LAVORATO!$C$8:$V$217,20,0)</f>
        <v>0</v>
      </c>
      <c r="AT80" s="74" t="s">
        <v>607</v>
      </c>
      <c r="AU80" s="74">
        <v>-1</v>
      </c>
      <c r="AX80" s="114">
        <f t="shared" si="13"/>
        <v>15</v>
      </c>
    </row>
    <row r="81" spans="1:50" hidden="1" x14ac:dyDescent="0.25">
      <c r="A81" s="84">
        <v>206</v>
      </c>
      <c r="B81" s="100">
        <v>8430</v>
      </c>
      <c r="C81" s="88" t="s">
        <v>341</v>
      </c>
      <c r="D81" s="84">
        <v>8</v>
      </c>
      <c r="E81" s="88" t="s">
        <v>533</v>
      </c>
      <c r="F81" s="84" t="s">
        <v>457</v>
      </c>
      <c r="H81" s="123">
        <v>0.88</v>
      </c>
      <c r="I81" s="81">
        <v>3</v>
      </c>
      <c r="K81" s="4" t="s">
        <v>60</v>
      </c>
      <c r="L81" s="4">
        <v>3</v>
      </c>
      <c r="N81" s="83">
        <v>13.634502923976608</v>
      </c>
      <c r="O81" s="83">
        <v>16.757309941520468</v>
      </c>
      <c r="P81" s="122">
        <v>0.813645088117257</v>
      </c>
      <c r="Q81" s="81">
        <v>2</v>
      </c>
      <c r="S81" s="83">
        <v>9.5789473684210531</v>
      </c>
      <c r="T81" s="83">
        <v>13.6345029239766</v>
      </c>
      <c r="U81" s="122">
        <v>0.70255200514690164</v>
      </c>
      <c r="V81" s="81">
        <v>2</v>
      </c>
      <c r="X81" s="4" t="s">
        <v>60</v>
      </c>
      <c r="Y81" s="4">
        <v>1</v>
      </c>
      <c r="AA81" s="109">
        <v>161020.31021408015</v>
      </c>
      <c r="AB81" s="109">
        <v>802430.87978591979</v>
      </c>
      <c r="AC81" s="108">
        <f t="shared" si="12"/>
        <v>0.20066564519181851</v>
      </c>
      <c r="AD81" s="74">
        <v>3</v>
      </c>
      <c r="AF81" s="74" t="s">
        <v>606</v>
      </c>
      <c r="AG81" s="74" t="s">
        <v>606</v>
      </c>
      <c r="AI81" s="74">
        <f>+VLOOKUP(E81,'[1]C9 INTERA PRODUZIONE'!$B$1:$E$119,4,0)</f>
        <v>221</v>
      </c>
      <c r="AJ81" s="74">
        <v>3</v>
      </c>
      <c r="AL81" s="107">
        <v>0</v>
      </c>
      <c r="AM81" s="107">
        <v>5939</v>
      </c>
      <c r="AN81" s="108">
        <f t="shared" si="11"/>
        <v>0</v>
      </c>
      <c r="AO81" s="74">
        <v>3</v>
      </c>
      <c r="AQ81" s="108">
        <f>+VLOOKUP(E81,[2]LAVORATO!$C$9:$P$217,14,0)</f>
        <v>-0.10254389051956196</v>
      </c>
      <c r="AR81" s="109">
        <f>+VLOOKUP(E81,[2]LAVORATO!$C$8:$V$217,20,0)</f>
        <v>3</v>
      </c>
      <c r="AT81" s="74" t="s">
        <v>607</v>
      </c>
      <c r="AU81" s="74">
        <v>-1</v>
      </c>
      <c r="AX81" s="114">
        <f t="shared" si="13"/>
        <v>22</v>
      </c>
    </row>
    <row r="82" spans="1:50" hidden="1" x14ac:dyDescent="0.25">
      <c r="A82" s="84">
        <v>206</v>
      </c>
      <c r="B82" s="100">
        <v>8436</v>
      </c>
      <c r="C82" s="88" t="s">
        <v>374</v>
      </c>
      <c r="D82" s="84">
        <v>8</v>
      </c>
      <c r="E82" s="88" t="s">
        <v>534</v>
      </c>
      <c r="F82" s="84" t="s">
        <v>457</v>
      </c>
      <c r="H82" s="123">
        <v>1</v>
      </c>
      <c r="I82" s="81">
        <v>3</v>
      </c>
      <c r="K82" s="4" t="s">
        <v>60</v>
      </c>
      <c r="L82" s="4">
        <v>3</v>
      </c>
      <c r="N82" s="83">
        <v>6.0877192982456139</v>
      </c>
      <c r="O82" s="83">
        <v>7.9561403508771926</v>
      </c>
      <c r="P82" s="122">
        <v>0.7651598676957001</v>
      </c>
      <c r="Q82" s="81">
        <v>0</v>
      </c>
      <c r="S82" s="83">
        <v>3.0877192982456139</v>
      </c>
      <c r="T82" s="83">
        <v>6.0877192982456139</v>
      </c>
      <c r="U82" s="122">
        <v>0.50720461095100866</v>
      </c>
      <c r="V82" s="81">
        <v>2</v>
      </c>
      <c r="X82" s="4" t="s">
        <v>60</v>
      </c>
      <c r="Y82" s="4">
        <v>1</v>
      </c>
      <c r="AA82" s="109">
        <v>11820.611898888834</v>
      </c>
      <c r="AB82" s="109">
        <v>372978.19017269008</v>
      </c>
      <c r="AC82" s="108">
        <f t="shared" si="12"/>
        <v>3.1692501627014313E-2</v>
      </c>
      <c r="AD82" s="74">
        <v>1</v>
      </c>
      <c r="AF82" s="74" t="s">
        <v>606</v>
      </c>
      <c r="AG82" s="74" t="s">
        <v>606</v>
      </c>
      <c r="AI82" s="74">
        <f>+VLOOKUP(E82,'[1]C9 INTERA PRODUZIONE'!$B$1:$E$119,4,0)</f>
        <v>286</v>
      </c>
      <c r="AJ82" s="74">
        <v>3</v>
      </c>
      <c r="AL82" s="107">
        <v>0</v>
      </c>
      <c r="AM82" s="107">
        <v>7118</v>
      </c>
      <c r="AN82" s="108">
        <f t="shared" si="11"/>
        <v>0</v>
      </c>
      <c r="AO82" s="74">
        <v>3</v>
      </c>
      <c r="AQ82" s="108">
        <f>+VLOOKUP(E82,[2]LAVORATO!$C$9:$P$217,14,0)</f>
        <v>0.13717699455926974</v>
      </c>
      <c r="AR82" s="109">
        <f>+VLOOKUP(E82,[2]LAVORATO!$C$8:$V$217,20,0)</f>
        <v>0</v>
      </c>
      <c r="AT82" s="74" t="s">
        <v>607</v>
      </c>
      <c r="AU82" s="74">
        <v>-1</v>
      </c>
      <c r="AX82" s="114">
        <f t="shared" si="13"/>
        <v>15</v>
      </c>
    </row>
    <row r="83" spans="1:50" hidden="1" x14ac:dyDescent="0.25">
      <c r="A83" s="84">
        <v>206</v>
      </c>
      <c r="B83" s="100">
        <v>8513</v>
      </c>
      <c r="C83" s="88" t="s">
        <v>330</v>
      </c>
      <c r="D83" s="84">
        <v>8</v>
      </c>
      <c r="E83" s="88" t="s">
        <v>535</v>
      </c>
      <c r="F83" s="84" t="s">
        <v>457</v>
      </c>
      <c r="H83" s="123">
        <v>1</v>
      </c>
      <c r="I83" s="81">
        <v>3</v>
      </c>
      <c r="K83" s="4" t="s">
        <v>605</v>
      </c>
      <c r="L83" s="4">
        <v>3</v>
      </c>
      <c r="N83" s="83">
        <v>9.2456140350877192</v>
      </c>
      <c r="O83" s="83">
        <v>10.37719298245614</v>
      </c>
      <c r="P83" s="122">
        <v>0.89095519864750627</v>
      </c>
      <c r="Q83" s="81">
        <v>2</v>
      </c>
      <c r="S83" s="83">
        <v>6.5789473684210522</v>
      </c>
      <c r="T83" s="83">
        <v>9.2456140350877192</v>
      </c>
      <c r="U83" s="122">
        <v>0.7115749525616698</v>
      </c>
      <c r="V83" s="81">
        <v>2</v>
      </c>
      <c r="X83" s="4" t="s">
        <v>60</v>
      </c>
      <c r="Y83" s="4">
        <v>1</v>
      </c>
      <c r="AA83" s="109">
        <v>0</v>
      </c>
      <c r="AB83" s="109">
        <v>758292.76551412349</v>
      </c>
      <c r="AC83" s="108">
        <f t="shared" si="12"/>
        <v>0</v>
      </c>
      <c r="AD83" s="74">
        <v>-1</v>
      </c>
      <c r="AF83" s="74" t="s">
        <v>606</v>
      </c>
      <c r="AG83" s="74" t="s">
        <v>606</v>
      </c>
      <c r="AI83" s="74">
        <f>+VLOOKUP(E83,'[1]C9 INTERA PRODUZIONE'!$B$1:$E$119,4,0)</f>
        <v>272</v>
      </c>
      <c r="AJ83" s="74">
        <v>3</v>
      </c>
      <c r="AL83" s="107">
        <v>0</v>
      </c>
      <c r="AM83" s="107">
        <v>18343</v>
      </c>
      <c r="AN83" s="108">
        <f t="shared" si="11"/>
        <v>0</v>
      </c>
      <c r="AO83" s="74">
        <v>3</v>
      </c>
      <c r="AQ83" s="108">
        <f>+VLOOKUP(E83,[2]LAVORATO!$C$9:$P$217,14,0)</f>
        <v>-0.13701640732046952</v>
      </c>
      <c r="AR83" s="109">
        <f>+VLOOKUP(E83,[2]LAVORATO!$C$8:$V$217,20,0)</f>
        <v>3</v>
      </c>
      <c r="AT83" s="74" t="s">
        <v>609</v>
      </c>
      <c r="AU83" s="74">
        <v>0</v>
      </c>
      <c r="AX83" s="114">
        <f t="shared" si="13"/>
        <v>19</v>
      </c>
    </row>
    <row r="84" spans="1:50" hidden="1" x14ac:dyDescent="0.25">
      <c r="A84" s="84">
        <v>206</v>
      </c>
      <c r="B84" s="100">
        <v>8521</v>
      </c>
      <c r="C84" s="88" t="s">
        <v>342</v>
      </c>
      <c r="D84" s="84">
        <v>8</v>
      </c>
      <c r="E84" s="88" t="s">
        <v>536</v>
      </c>
      <c r="F84" s="84" t="s">
        <v>457</v>
      </c>
      <c r="H84" s="123">
        <v>1</v>
      </c>
      <c r="I84" s="81">
        <v>3</v>
      </c>
      <c r="K84" s="4" t="s">
        <v>60</v>
      </c>
      <c r="L84" s="4">
        <v>3</v>
      </c>
      <c r="N84" s="83">
        <v>12.660818713450293</v>
      </c>
      <c r="O84" s="83">
        <v>14.371345029239766</v>
      </c>
      <c r="P84" s="122">
        <v>0.88097660223804686</v>
      </c>
      <c r="Q84" s="81">
        <v>2</v>
      </c>
      <c r="S84" s="83">
        <v>6.6052631578947372</v>
      </c>
      <c r="T84" s="83">
        <v>12.660818713450293</v>
      </c>
      <c r="U84" s="122">
        <v>0.52170900692840649</v>
      </c>
      <c r="V84" s="81">
        <v>2</v>
      </c>
      <c r="X84" s="4" t="s">
        <v>60</v>
      </c>
      <c r="Y84" s="4">
        <v>1</v>
      </c>
      <c r="AA84" s="109">
        <v>0</v>
      </c>
      <c r="AB84" s="109">
        <v>850817.02491106372</v>
      </c>
      <c r="AC84" s="108">
        <f t="shared" si="12"/>
        <v>0</v>
      </c>
      <c r="AD84" s="74">
        <v>-1</v>
      </c>
      <c r="AF84" s="74" t="s">
        <v>606</v>
      </c>
      <c r="AG84" s="74" t="s">
        <v>606</v>
      </c>
      <c r="AI84" s="74">
        <f>+VLOOKUP(E84,'[1]C9 INTERA PRODUZIONE'!$B$1:$E$119,4,0)</f>
        <v>261</v>
      </c>
      <c r="AJ84" s="74">
        <v>3</v>
      </c>
      <c r="AL84" s="107">
        <v>0</v>
      </c>
      <c r="AM84" s="107">
        <v>7176</v>
      </c>
      <c r="AN84" s="108">
        <f t="shared" si="11"/>
        <v>0</v>
      </c>
      <c r="AO84" s="74">
        <v>3</v>
      </c>
      <c r="AQ84" s="108">
        <f>+VLOOKUP(E84,[2]LAVORATO!$C$9:$P$217,14,0)</f>
        <v>-0.10011502369464891</v>
      </c>
      <c r="AR84" s="109">
        <f>+VLOOKUP(E84,[2]LAVORATO!$C$8:$V$217,20,0)</f>
        <v>3</v>
      </c>
      <c r="AT84" s="74" t="s">
        <v>609</v>
      </c>
      <c r="AU84" s="74">
        <v>0</v>
      </c>
      <c r="AX84" s="114">
        <f t="shared" si="13"/>
        <v>19</v>
      </c>
    </row>
    <row r="85" spans="1:50" hidden="1" x14ac:dyDescent="0.25">
      <c r="A85" s="84">
        <v>206</v>
      </c>
      <c r="B85" s="100">
        <v>8613</v>
      </c>
      <c r="C85" s="88" t="s">
        <v>375</v>
      </c>
      <c r="D85" s="84">
        <v>8</v>
      </c>
      <c r="E85" s="88" t="s">
        <v>537</v>
      </c>
      <c r="F85" s="84" t="s">
        <v>457</v>
      </c>
      <c r="H85" s="123" t="s">
        <v>327</v>
      </c>
      <c r="I85" s="81">
        <v>-1</v>
      </c>
      <c r="K85" s="4" t="s">
        <v>60</v>
      </c>
      <c r="L85" s="4">
        <v>3</v>
      </c>
      <c r="N85" s="83">
        <v>1.6374269005847952</v>
      </c>
      <c r="O85" s="83">
        <v>2.0321637426900585</v>
      </c>
      <c r="P85" s="122">
        <v>0.80575539568345322</v>
      </c>
      <c r="Q85" s="81">
        <v>2</v>
      </c>
      <c r="S85" s="83">
        <v>0.52631578947368418</v>
      </c>
      <c r="T85" s="83">
        <v>1.6374269005847999</v>
      </c>
      <c r="U85" s="122">
        <v>0.32142857142857051</v>
      </c>
      <c r="V85" s="81">
        <v>1</v>
      </c>
      <c r="X85" s="4" t="s">
        <v>61</v>
      </c>
      <c r="Y85" s="4">
        <v>0</v>
      </c>
      <c r="AA85" s="109">
        <v>0</v>
      </c>
      <c r="AB85" s="109">
        <v>41899.371065899999</v>
      </c>
      <c r="AC85" s="108">
        <f t="shared" si="12"/>
        <v>0</v>
      </c>
      <c r="AD85" s="74">
        <v>-1</v>
      </c>
      <c r="AF85" s="74" t="s">
        <v>606</v>
      </c>
      <c r="AG85" s="74" t="s">
        <v>606</v>
      </c>
      <c r="AI85" s="74">
        <f>+VLOOKUP(E85,'[1]C9 INTERA PRODUZIONE'!$B$1:$E$119,4,0)</f>
        <v>180</v>
      </c>
      <c r="AJ85" s="74">
        <v>2</v>
      </c>
      <c r="AL85" s="107">
        <v>0</v>
      </c>
      <c r="AM85" s="107">
        <v>1287</v>
      </c>
      <c r="AN85" s="108">
        <f t="shared" si="11"/>
        <v>0</v>
      </c>
      <c r="AO85" s="74">
        <v>3</v>
      </c>
      <c r="AQ85" s="108">
        <f>+VLOOKUP(E85,[2]LAVORATO!$C$9:$P$217,14,0)</f>
        <v>-0.28628977544890438</v>
      </c>
      <c r="AR85" s="109">
        <f>+VLOOKUP(E85,[2]LAVORATO!$C$8:$V$217,20,0)</f>
        <v>3</v>
      </c>
      <c r="AT85" s="74" t="s">
        <v>609</v>
      </c>
      <c r="AU85" s="74">
        <v>0</v>
      </c>
      <c r="AX85" s="114">
        <f t="shared" si="13"/>
        <v>12</v>
      </c>
    </row>
    <row r="86" spans="1:50" hidden="1" x14ac:dyDescent="0.25">
      <c r="A86" s="84">
        <v>206</v>
      </c>
      <c r="B86" s="100">
        <v>8620</v>
      </c>
      <c r="C86" s="88" t="s">
        <v>343</v>
      </c>
      <c r="D86" s="84">
        <v>8</v>
      </c>
      <c r="E86" s="88" t="s">
        <v>538</v>
      </c>
      <c r="F86" s="84" t="s">
        <v>457</v>
      </c>
      <c r="H86" s="123">
        <v>1</v>
      </c>
      <c r="I86" s="81">
        <v>3</v>
      </c>
      <c r="K86" s="4" t="s">
        <v>60</v>
      </c>
      <c r="L86" s="4">
        <v>3</v>
      </c>
      <c r="N86" s="83">
        <v>3.7982456140350882</v>
      </c>
      <c r="O86" s="83">
        <v>6.1403508771929829</v>
      </c>
      <c r="P86" s="122">
        <v>0.61857142857142866</v>
      </c>
      <c r="Q86" s="81">
        <v>0</v>
      </c>
      <c r="S86" s="83">
        <v>2.1315789473684212</v>
      </c>
      <c r="T86" s="83">
        <v>3.7982456140350882</v>
      </c>
      <c r="U86" s="122">
        <v>0.56120092378752884</v>
      </c>
      <c r="V86" s="81">
        <v>2</v>
      </c>
      <c r="X86" s="4" t="s">
        <v>61</v>
      </c>
      <c r="Y86" s="4">
        <v>0</v>
      </c>
      <c r="AA86" s="109">
        <v>30179.49263055122</v>
      </c>
      <c r="AB86" s="109">
        <v>543916.05736944883</v>
      </c>
      <c r="AC86" s="108">
        <f t="shared" si="12"/>
        <v>5.5485570285438622E-2</v>
      </c>
      <c r="AD86" s="74">
        <v>2</v>
      </c>
      <c r="AF86" s="74" t="s">
        <v>606</v>
      </c>
      <c r="AG86" s="74" t="s">
        <v>606</v>
      </c>
      <c r="AI86" s="74">
        <f>+VLOOKUP(E86,'[1]C9 INTERA PRODUZIONE'!$B$1:$E$119,4,0)</f>
        <v>240</v>
      </c>
      <c r="AJ86" s="74">
        <v>3</v>
      </c>
      <c r="AL86" s="107">
        <v>0</v>
      </c>
      <c r="AM86" s="107">
        <v>10696</v>
      </c>
      <c r="AN86" s="108">
        <f t="shared" si="11"/>
        <v>0</v>
      </c>
      <c r="AO86" s="74">
        <v>3</v>
      </c>
      <c r="AQ86" s="108">
        <f>+VLOOKUP(E86,[2]LAVORATO!$C$9:$P$217,14,0)</f>
        <v>-7.7378368711232506E-2</v>
      </c>
      <c r="AR86" s="109">
        <f>+VLOOKUP(E86,[2]LAVORATO!$C$8:$V$217,20,0)</f>
        <v>2</v>
      </c>
      <c r="AT86" s="74" t="s">
        <v>609</v>
      </c>
      <c r="AU86" s="74">
        <v>0</v>
      </c>
      <c r="AX86" s="114">
        <f t="shared" si="13"/>
        <v>18</v>
      </c>
    </row>
    <row r="87" spans="1:50" hidden="1" x14ac:dyDescent="0.25">
      <c r="A87" s="84">
        <v>206</v>
      </c>
      <c r="B87" s="100">
        <v>8621</v>
      </c>
      <c r="C87" s="88" t="s">
        <v>307</v>
      </c>
      <c r="D87" s="84">
        <v>8</v>
      </c>
      <c r="E87" s="88" t="s">
        <v>539</v>
      </c>
      <c r="F87" s="84" t="s">
        <v>457</v>
      </c>
      <c r="H87" s="123">
        <v>0.72727272727272729</v>
      </c>
      <c r="I87" s="81">
        <v>3</v>
      </c>
      <c r="K87" s="4" t="s">
        <v>60</v>
      </c>
      <c r="L87" s="4">
        <v>3</v>
      </c>
      <c r="N87" s="83">
        <v>15.960526315789473</v>
      </c>
      <c r="O87" s="83">
        <v>18.771929824561404</v>
      </c>
      <c r="P87" s="122">
        <v>0.85023364485981301</v>
      </c>
      <c r="Q87" s="81">
        <v>2</v>
      </c>
      <c r="S87" s="83">
        <v>10.710526315789473</v>
      </c>
      <c r="T87" s="83">
        <v>15.960526315789473</v>
      </c>
      <c r="U87" s="122">
        <v>0.6710634789777411</v>
      </c>
      <c r="V87" s="81">
        <v>2</v>
      </c>
      <c r="X87" s="4" t="s">
        <v>60</v>
      </c>
      <c r="Y87" s="4">
        <v>1</v>
      </c>
      <c r="AA87" s="109">
        <v>320553.11576978234</v>
      </c>
      <c r="AB87" s="109">
        <v>1788683.8642302181</v>
      </c>
      <c r="AC87" s="108">
        <f t="shared" si="12"/>
        <v>0.17921172219426057</v>
      </c>
      <c r="AD87" s="74">
        <v>3</v>
      </c>
      <c r="AF87" s="74" t="s">
        <v>606</v>
      </c>
      <c r="AG87" s="74" t="s">
        <v>606</v>
      </c>
      <c r="AI87" s="74">
        <f>+VLOOKUP(E87,'[1]C9 INTERA PRODUZIONE'!$B$1:$E$119,4,0)</f>
        <v>292</v>
      </c>
      <c r="AJ87" s="74">
        <v>3</v>
      </c>
      <c r="AL87" s="107">
        <v>0</v>
      </c>
      <c r="AM87" s="107">
        <v>6023</v>
      </c>
      <c r="AN87" s="108">
        <f t="shared" si="11"/>
        <v>0</v>
      </c>
      <c r="AO87" s="74">
        <v>3</v>
      </c>
      <c r="AQ87" s="108">
        <f>+VLOOKUP(E87,[2]LAVORATO!$C$9:$P$217,14,0)</f>
        <v>8.7846675065346325E-2</v>
      </c>
      <c r="AR87" s="109">
        <f>+VLOOKUP(E87,[2]LAVORATO!$C$8:$V$217,20,0)</f>
        <v>0</v>
      </c>
      <c r="AT87" s="74" t="s">
        <v>609</v>
      </c>
      <c r="AU87" s="74">
        <v>0</v>
      </c>
      <c r="AX87" s="114">
        <f t="shared" si="13"/>
        <v>20</v>
      </c>
    </row>
    <row r="88" spans="1:50" hidden="1" x14ac:dyDescent="0.25">
      <c r="A88" s="84">
        <v>206</v>
      </c>
      <c r="B88" s="100" t="s">
        <v>376</v>
      </c>
      <c r="C88" s="88" t="s">
        <v>345</v>
      </c>
      <c r="D88" s="84">
        <v>8</v>
      </c>
      <c r="E88" s="88" t="s">
        <v>540</v>
      </c>
      <c r="F88" s="84" t="s">
        <v>457</v>
      </c>
      <c r="H88" s="123">
        <v>1</v>
      </c>
      <c r="I88" s="81">
        <v>3</v>
      </c>
      <c r="K88" s="4" t="s">
        <v>60</v>
      </c>
      <c r="L88" s="4">
        <v>3</v>
      </c>
      <c r="N88" s="83">
        <v>8.6052631578947381</v>
      </c>
      <c r="O88" s="83">
        <v>10.578947368421053</v>
      </c>
      <c r="P88" s="122">
        <v>0.81343283582089565</v>
      </c>
      <c r="Q88" s="81">
        <v>2</v>
      </c>
      <c r="S88" s="83">
        <v>8.6052631578947381</v>
      </c>
      <c r="T88" s="83">
        <v>8.6052631578947381</v>
      </c>
      <c r="U88" s="122">
        <v>1</v>
      </c>
      <c r="V88" s="81">
        <v>2</v>
      </c>
      <c r="X88" s="4" t="s">
        <v>60</v>
      </c>
      <c r="Y88" s="4">
        <v>1</v>
      </c>
      <c r="AA88" s="109">
        <v>0</v>
      </c>
      <c r="AB88" s="109">
        <v>1048450.2975451613</v>
      </c>
      <c r="AC88" s="108">
        <f t="shared" si="12"/>
        <v>0</v>
      </c>
      <c r="AD88" s="74">
        <v>-1</v>
      </c>
      <c r="AF88" s="74" t="s">
        <v>606</v>
      </c>
      <c r="AG88" s="74" t="s">
        <v>606</v>
      </c>
      <c r="AI88" s="74">
        <f>+VLOOKUP(E88,'[1]C9 INTERA PRODUZIONE'!$B$1:$E$119,4,0)</f>
        <v>284</v>
      </c>
      <c r="AJ88" s="74">
        <v>3</v>
      </c>
      <c r="AL88" s="107">
        <v>0</v>
      </c>
      <c r="AM88" s="107">
        <v>4464</v>
      </c>
      <c r="AN88" s="108">
        <f t="shared" si="11"/>
        <v>0</v>
      </c>
      <c r="AO88" s="74">
        <v>3</v>
      </c>
      <c r="AQ88" s="108">
        <f>+VLOOKUP(E88,[2]LAVORATO!$C$9:$P$217,14,0)</f>
        <v>0.24450743373013256</v>
      </c>
      <c r="AR88" s="109">
        <f>+VLOOKUP(E88,[2]LAVORATO!$C$8:$V$217,20,0)</f>
        <v>0</v>
      </c>
      <c r="AT88" s="74" t="s">
        <v>609</v>
      </c>
      <c r="AU88" s="74">
        <v>0</v>
      </c>
      <c r="AX88" s="114">
        <f t="shared" si="13"/>
        <v>16</v>
      </c>
    </row>
    <row r="89" spans="1:50" hidden="1" x14ac:dyDescent="0.25">
      <c r="A89" s="84">
        <v>206</v>
      </c>
      <c r="B89" s="100">
        <v>150102</v>
      </c>
      <c r="C89" s="88" t="s">
        <v>377</v>
      </c>
      <c r="D89" s="84">
        <v>8</v>
      </c>
      <c r="E89" s="88" t="s">
        <v>541</v>
      </c>
      <c r="F89" s="84" t="s">
        <v>457</v>
      </c>
      <c r="H89" s="123">
        <v>-0.5</v>
      </c>
      <c r="I89" s="81">
        <v>-1</v>
      </c>
      <c r="K89" s="4" t="s">
        <v>60</v>
      </c>
      <c r="L89" s="4">
        <v>3</v>
      </c>
      <c r="N89" s="83">
        <v>3.6140350877192984</v>
      </c>
      <c r="O89" s="83">
        <v>4.5219298245614032</v>
      </c>
      <c r="P89" s="122">
        <v>0.79922405431619792</v>
      </c>
      <c r="Q89" s="81">
        <v>0</v>
      </c>
      <c r="S89" s="83">
        <v>1.9473684210526316</v>
      </c>
      <c r="T89" s="83">
        <v>3.6140350877192984</v>
      </c>
      <c r="U89" s="122">
        <v>0.53883495145631066</v>
      </c>
      <c r="V89" s="81">
        <v>2</v>
      </c>
      <c r="X89" s="4" t="s">
        <v>61</v>
      </c>
      <c r="Y89" s="4">
        <v>0</v>
      </c>
      <c r="AA89" s="109">
        <v>0</v>
      </c>
      <c r="AB89" s="109">
        <v>16995.292518099999</v>
      </c>
      <c r="AC89" s="108">
        <f t="shared" si="12"/>
        <v>0</v>
      </c>
      <c r="AD89" s="74">
        <v>-1</v>
      </c>
      <c r="AF89" s="74" t="s">
        <v>606</v>
      </c>
      <c r="AG89" s="74" t="s">
        <v>606</v>
      </c>
      <c r="AI89" s="74">
        <f>+VLOOKUP(E89,'[1]C9 INTERA PRODUZIONE'!$B$1:$E$119,4,0)</f>
        <v>154</v>
      </c>
      <c r="AJ89" s="74">
        <v>1</v>
      </c>
      <c r="AL89" s="107">
        <v>0</v>
      </c>
      <c r="AM89" s="107">
        <v>137</v>
      </c>
      <c r="AN89" s="108">
        <f t="shared" si="11"/>
        <v>0</v>
      </c>
      <c r="AO89" s="74">
        <v>3</v>
      </c>
      <c r="AQ89" s="108">
        <f>+VLOOKUP(E89,[2]LAVORATO!$C$9:$P$217,14,0)</f>
        <v>0.25944325169428045</v>
      </c>
      <c r="AR89" s="109">
        <f>+VLOOKUP(E89,[2]LAVORATO!$C$8:$V$217,20,0)</f>
        <v>0</v>
      </c>
      <c r="AT89" s="74" t="s">
        <v>609</v>
      </c>
      <c r="AU89" s="74">
        <v>0</v>
      </c>
      <c r="AX89" s="114">
        <f t="shared" si="13"/>
        <v>7</v>
      </c>
    </row>
    <row r="90" spans="1:50" hidden="1" x14ac:dyDescent="0.25">
      <c r="A90" s="84">
        <v>206</v>
      </c>
      <c r="B90" s="100">
        <v>150105</v>
      </c>
      <c r="C90" s="88" t="s">
        <v>378</v>
      </c>
      <c r="D90" s="84">
        <v>8</v>
      </c>
      <c r="E90" s="88" t="s">
        <v>542</v>
      </c>
      <c r="F90" s="84" t="s">
        <v>457</v>
      </c>
      <c r="H90" s="123">
        <v>1</v>
      </c>
      <c r="I90" s="81">
        <v>3</v>
      </c>
      <c r="K90" s="4" t="s">
        <v>60</v>
      </c>
      <c r="L90" s="4">
        <v>3</v>
      </c>
      <c r="N90" s="83">
        <v>8.8684210526315788</v>
      </c>
      <c r="O90" s="83">
        <v>11.131578947368421</v>
      </c>
      <c r="P90" s="122">
        <v>0.79669030732860513</v>
      </c>
      <c r="Q90" s="81">
        <v>0</v>
      </c>
      <c r="S90" s="83">
        <v>6.8684210526315788</v>
      </c>
      <c r="T90" s="83">
        <v>8.8684210526315788</v>
      </c>
      <c r="U90" s="122">
        <v>0.77448071216617209</v>
      </c>
      <c r="V90" s="81">
        <v>2</v>
      </c>
      <c r="X90" s="4" t="s">
        <v>60</v>
      </c>
      <c r="Y90" s="4">
        <v>1</v>
      </c>
      <c r="AA90" s="109">
        <v>312639.82017778815</v>
      </c>
      <c r="AB90" s="109">
        <v>135469.16628199714</v>
      </c>
      <c r="AC90" s="108">
        <f t="shared" si="12"/>
        <v>2.3078301045050109</v>
      </c>
      <c r="AD90" s="74">
        <v>3</v>
      </c>
      <c r="AF90" s="74" t="s">
        <v>606</v>
      </c>
      <c r="AG90" s="74" t="s">
        <v>606</v>
      </c>
      <c r="AI90" s="74">
        <f>+VLOOKUP(E90,'[1]C9 INTERA PRODUZIONE'!$B$1:$E$119,4,0)</f>
        <v>302</v>
      </c>
      <c r="AJ90" s="74">
        <v>3</v>
      </c>
      <c r="AL90" s="107">
        <v>0</v>
      </c>
      <c r="AM90" s="107">
        <v>1818</v>
      </c>
      <c r="AN90" s="108">
        <f t="shared" si="11"/>
        <v>0</v>
      </c>
      <c r="AO90" s="74">
        <v>3</v>
      </c>
      <c r="AQ90" s="108">
        <f>+VLOOKUP(E90,[2]LAVORATO!$C$9:$P$217,14,0)</f>
        <v>0.58712645480990999</v>
      </c>
      <c r="AR90" s="109">
        <f>+VLOOKUP(E90,[2]LAVORATO!$C$8:$V$217,20,0)</f>
        <v>0</v>
      </c>
      <c r="AT90" s="74" t="s">
        <v>607</v>
      </c>
      <c r="AU90" s="74">
        <v>-1</v>
      </c>
      <c r="AX90" s="114">
        <f t="shared" si="13"/>
        <v>17</v>
      </c>
    </row>
    <row r="91" spans="1:50" hidden="1" x14ac:dyDescent="0.25">
      <c r="A91" s="84">
        <v>206</v>
      </c>
      <c r="B91" s="100">
        <v>150111</v>
      </c>
      <c r="C91" s="88" t="s">
        <v>308</v>
      </c>
      <c r="D91" s="84">
        <v>8</v>
      </c>
      <c r="E91" s="88" t="s">
        <v>543</v>
      </c>
      <c r="F91" s="84" t="s">
        <v>457</v>
      </c>
      <c r="H91" s="123">
        <v>1</v>
      </c>
      <c r="I91" s="81">
        <v>3</v>
      </c>
      <c r="K91" s="4" t="s">
        <v>60</v>
      </c>
      <c r="L91" s="4">
        <v>3</v>
      </c>
      <c r="N91" s="83">
        <v>4.8991228070175437</v>
      </c>
      <c r="O91" s="83">
        <v>5.4254385964912277</v>
      </c>
      <c r="P91" s="122">
        <v>0.90299110751818923</v>
      </c>
      <c r="Q91" s="81">
        <v>2</v>
      </c>
      <c r="S91" s="83">
        <v>2.3991228070175437</v>
      </c>
      <c r="T91" s="83">
        <v>4.8991228070175437</v>
      </c>
      <c r="U91" s="122">
        <v>0.48970456580125332</v>
      </c>
      <c r="V91" s="81">
        <v>1</v>
      </c>
      <c r="X91" s="4" t="s">
        <v>60</v>
      </c>
      <c r="Y91" s="4">
        <v>1</v>
      </c>
      <c r="AA91" s="109">
        <v>32252.681170052208</v>
      </c>
      <c r="AB91" s="109">
        <v>312235.90882994782</v>
      </c>
      <c r="AC91" s="108">
        <f t="shared" si="12"/>
        <v>0.10329587423468932</v>
      </c>
      <c r="AD91" s="74">
        <v>3</v>
      </c>
      <c r="AF91" s="74" t="s">
        <v>606</v>
      </c>
      <c r="AG91" s="74" t="s">
        <v>606</v>
      </c>
      <c r="AI91" s="74">
        <f>+VLOOKUP(E91,'[1]C9 INTERA PRODUZIONE'!$B$1:$E$119,4,0)</f>
        <v>292</v>
      </c>
      <c r="AJ91" s="74">
        <v>3</v>
      </c>
      <c r="AL91" s="107">
        <v>0</v>
      </c>
      <c r="AM91" s="107">
        <v>14474</v>
      </c>
      <c r="AN91" s="108">
        <f t="shared" si="11"/>
        <v>0</v>
      </c>
      <c r="AO91" s="74">
        <v>3</v>
      </c>
      <c r="AQ91" s="108">
        <f>+VLOOKUP(E91,[2]LAVORATO!$C$9:$P$217,14,0)</f>
        <v>-0.11616875507362466</v>
      </c>
      <c r="AR91" s="109">
        <f>+VLOOKUP(E91,[2]LAVORATO!$C$8:$V$217,20,0)</f>
        <v>3</v>
      </c>
      <c r="AT91" s="74" t="s">
        <v>607</v>
      </c>
      <c r="AU91" s="74">
        <v>-1</v>
      </c>
      <c r="AX91" s="114">
        <f t="shared" si="13"/>
        <v>21</v>
      </c>
    </row>
    <row r="92" spans="1:50" hidden="1" x14ac:dyDescent="0.25">
      <c r="A92" s="84">
        <v>206</v>
      </c>
      <c r="B92" s="100">
        <v>700500</v>
      </c>
      <c r="C92" s="88" t="s">
        <v>379</v>
      </c>
      <c r="D92" s="84">
        <v>8</v>
      </c>
      <c r="E92" s="88" t="s">
        <v>544</v>
      </c>
      <c r="F92" s="84" t="s">
        <v>457</v>
      </c>
      <c r="H92" s="123">
        <v>1</v>
      </c>
      <c r="I92" s="81">
        <v>3</v>
      </c>
      <c r="K92" s="4" t="s">
        <v>60</v>
      </c>
      <c r="L92" s="4">
        <v>3</v>
      </c>
      <c r="N92" s="83">
        <v>4.7631578947368425</v>
      </c>
      <c r="O92" s="83">
        <v>6.7631578947368425</v>
      </c>
      <c r="P92" s="122">
        <v>0.7042801556420234</v>
      </c>
      <c r="Q92" s="81">
        <v>0</v>
      </c>
      <c r="S92" s="83">
        <v>3.263157894736842</v>
      </c>
      <c r="T92" s="83">
        <v>4.7631578947368425</v>
      </c>
      <c r="U92" s="122">
        <v>0.68508287292817671</v>
      </c>
      <c r="V92" s="81">
        <v>2</v>
      </c>
      <c r="X92" s="4" t="s">
        <v>60</v>
      </c>
      <c r="Y92" s="4">
        <v>1</v>
      </c>
      <c r="AA92" s="109">
        <v>7346.5888289020513</v>
      </c>
      <c r="AB92" s="109">
        <v>403227.56521488744</v>
      </c>
      <c r="AC92" s="108">
        <f t="shared" si="12"/>
        <v>1.8219460827254997E-2</v>
      </c>
      <c r="AD92" s="74">
        <v>0</v>
      </c>
      <c r="AF92" s="74" t="s">
        <v>606</v>
      </c>
      <c r="AG92" s="74" t="s">
        <v>606</v>
      </c>
      <c r="AI92" s="74">
        <f>+VLOOKUP(E92,'[1]C9 INTERA PRODUZIONE'!$B$1:$E$119,4,0)</f>
        <v>232</v>
      </c>
      <c r="AJ92" s="74">
        <v>3</v>
      </c>
      <c r="AL92" s="107">
        <v>0</v>
      </c>
      <c r="AM92" s="107">
        <v>7705</v>
      </c>
      <c r="AN92" s="108">
        <f t="shared" si="11"/>
        <v>0</v>
      </c>
      <c r="AO92" s="74">
        <v>3</v>
      </c>
      <c r="AQ92" s="108">
        <f>+VLOOKUP(E92,[2]LAVORATO!$C$9:$P$217,14,0)</f>
        <v>0.11313404669262778</v>
      </c>
      <c r="AR92" s="109">
        <f>+VLOOKUP(E92,[2]LAVORATO!$C$8:$V$217,20,0)</f>
        <v>0</v>
      </c>
      <c r="AT92" s="74" t="s">
        <v>609</v>
      </c>
      <c r="AU92" s="74">
        <v>0</v>
      </c>
      <c r="AX92" s="114">
        <f t="shared" si="13"/>
        <v>15</v>
      </c>
    </row>
    <row r="93" spans="1:50" hidden="1" x14ac:dyDescent="0.25">
      <c r="A93" s="84">
        <v>206</v>
      </c>
      <c r="B93" s="100">
        <v>700600</v>
      </c>
      <c r="C93" s="88" t="s">
        <v>310</v>
      </c>
      <c r="D93" s="84">
        <v>8</v>
      </c>
      <c r="E93" s="88" t="s">
        <v>545</v>
      </c>
      <c r="F93" s="84" t="s">
        <v>457</v>
      </c>
      <c r="H93" s="123">
        <v>1</v>
      </c>
      <c r="I93" s="81">
        <v>3</v>
      </c>
      <c r="K93" s="4" t="s">
        <v>60</v>
      </c>
      <c r="L93" s="4">
        <v>3</v>
      </c>
      <c r="N93" s="83">
        <v>12.421052631578947</v>
      </c>
      <c r="O93" s="83">
        <v>14.289473684210526</v>
      </c>
      <c r="P93" s="122">
        <v>0.86924493554327809</v>
      </c>
      <c r="Q93" s="81">
        <v>2</v>
      </c>
      <c r="S93" s="83">
        <v>12.421052631578947</v>
      </c>
      <c r="T93" s="83">
        <v>12.421052631578947</v>
      </c>
      <c r="U93" s="122">
        <v>1</v>
      </c>
      <c r="V93" s="81">
        <v>2</v>
      </c>
      <c r="X93" s="4" t="s">
        <v>61</v>
      </c>
      <c r="Y93" s="4">
        <v>0</v>
      </c>
      <c r="AA93" s="109">
        <v>92559.731321035186</v>
      </c>
      <c r="AB93" s="109">
        <v>1126430.3986789647</v>
      </c>
      <c r="AC93" s="108">
        <f t="shared" si="12"/>
        <v>8.2170839343101681E-2</v>
      </c>
      <c r="AD93" s="74">
        <v>2</v>
      </c>
      <c r="AF93" s="74" t="s">
        <v>606</v>
      </c>
      <c r="AG93" s="74" t="s">
        <v>606</v>
      </c>
      <c r="AI93" s="74">
        <f>+VLOOKUP(E93,'[1]C9 INTERA PRODUZIONE'!$B$1:$E$119,4,0)</f>
        <v>283</v>
      </c>
      <c r="AJ93" s="74">
        <v>3</v>
      </c>
      <c r="AL93" s="107">
        <v>0</v>
      </c>
      <c r="AM93" s="107">
        <v>16269</v>
      </c>
      <c r="AN93" s="108">
        <f t="shared" si="11"/>
        <v>0</v>
      </c>
      <c r="AO93" s="74">
        <v>3</v>
      </c>
      <c r="AQ93" s="108">
        <f>+VLOOKUP(E93,[2]LAVORATO!$C$9:$P$217,14,0)</f>
        <v>-5.2752869326416841E-3</v>
      </c>
      <c r="AR93" s="109">
        <f>+VLOOKUP(E93,[2]LAVORATO!$C$8:$V$217,20,0)</f>
        <v>1</v>
      </c>
      <c r="AT93" s="74" t="s">
        <v>609</v>
      </c>
      <c r="AU93" s="74">
        <v>0</v>
      </c>
      <c r="AX93" s="114">
        <f t="shared" si="13"/>
        <v>19</v>
      </c>
    </row>
    <row r="94" spans="1:50" hidden="1" x14ac:dyDescent="0.25">
      <c r="A94" s="84">
        <v>206</v>
      </c>
      <c r="B94" s="100">
        <v>710400</v>
      </c>
      <c r="C94" s="88" t="s">
        <v>380</v>
      </c>
      <c r="D94" s="84">
        <v>8</v>
      </c>
      <c r="E94" s="88" t="s">
        <v>546</v>
      </c>
      <c r="F94" s="84" t="s">
        <v>457</v>
      </c>
      <c r="H94" s="123">
        <v>0</v>
      </c>
      <c r="I94" s="81">
        <v>-1</v>
      </c>
      <c r="K94" s="4" t="s">
        <v>60</v>
      </c>
      <c r="L94" s="4">
        <v>3</v>
      </c>
      <c r="N94" s="83">
        <v>3.4035087719298245</v>
      </c>
      <c r="O94" s="83">
        <v>3.8771929824561404</v>
      </c>
      <c r="P94" s="122">
        <v>0.87782805429864252</v>
      </c>
      <c r="Q94" s="81">
        <v>2</v>
      </c>
      <c r="S94" s="83">
        <v>2.4035087719298245</v>
      </c>
      <c r="T94" s="83">
        <v>3.4035087719298245</v>
      </c>
      <c r="U94" s="122">
        <v>0.70618556701030932</v>
      </c>
      <c r="V94" s="81">
        <v>2</v>
      </c>
      <c r="X94" s="4" t="s">
        <v>60</v>
      </c>
      <c r="Y94" s="4">
        <v>1</v>
      </c>
      <c r="AA94" s="109">
        <v>0</v>
      </c>
      <c r="AB94" s="109">
        <v>94083.926040899998</v>
      </c>
      <c r="AC94" s="108">
        <f t="shared" si="12"/>
        <v>0</v>
      </c>
      <c r="AD94" s="74">
        <v>-1</v>
      </c>
      <c r="AF94" s="74" t="s">
        <v>606</v>
      </c>
      <c r="AG94" s="74" t="s">
        <v>606</v>
      </c>
      <c r="AI94" s="74">
        <f>+VLOOKUP(E94,'[1]C9 INTERA PRODUZIONE'!$B$1:$E$119,4,0)</f>
        <v>224</v>
      </c>
      <c r="AJ94" s="74">
        <v>3</v>
      </c>
      <c r="AL94" s="107">
        <v>0</v>
      </c>
      <c r="AM94" s="107">
        <v>2940</v>
      </c>
      <c r="AN94" s="108">
        <f t="shared" si="11"/>
        <v>0</v>
      </c>
      <c r="AO94" s="74">
        <v>3</v>
      </c>
      <c r="AQ94" s="108">
        <f>+VLOOKUP(E94,[2]LAVORATO!$C$9:$P$217,14,0)</f>
        <v>-0.13885459476419665</v>
      </c>
      <c r="AR94" s="109">
        <f>+VLOOKUP(E94,[2]LAVORATO!$C$8:$V$217,20,0)</f>
        <v>3</v>
      </c>
      <c r="AT94" s="74" t="s">
        <v>609</v>
      </c>
      <c r="AU94" s="74">
        <v>0</v>
      </c>
      <c r="AX94" s="114">
        <f t="shared" si="13"/>
        <v>15</v>
      </c>
    </row>
    <row r="95" spans="1:50" hidden="1" x14ac:dyDescent="0.25">
      <c r="A95" s="84">
        <v>206</v>
      </c>
      <c r="B95" s="100">
        <v>710600</v>
      </c>
      <c r="C95" s="88" t="s">
        <v>381</v>
      </c>
      <c r="D95" s="84">
        <v>8</v>
      </c>
      <c r="E95" s="88" t="s">
        <v>547</v>
      </c>
      <c r="F95" s="84" t="s">
        <v>457</v>
      </c>
      <c r="H95" s="123">
        <v>0</v>
      </c>
      <c r="I95" s="81">
        <v>-1</v>
      </c>
      <c r="K95" s="4" t="s">
        <v>60</v>
      </c>
      <c r="L95" s="4">
        <v>3</v>
      </c>
      <c r="N95" s="83">
        <v>3.7894736842105261</v>
      </c>
      <c r="O95" s="83">
        <v>4.4210526315789469</v>
      </c>
      <c r="P95" s="122">
        <v>0.85714285714285721</v>
      </c>
      <c r="Q95" s="81">
        <v>2</v>
      </c>
      <c r="S95" s="83">
        <v>2.7894736842105261</v>
      </c>
      <c r="T95" s="83">
        <v>3.7894736842105261</v>
      </c>
      <c r="U95" s="122">
        <v>0.73611111111111105</v>
      </c>
      <c r="V95" s="81">
        <v>2</v>
      </c>
      <c r="X95" s="4" t="s">
        <v>60</v>
      </c>
      <c r="Y95" s="4">
        <v>1</v>
      </c>
      <c r="AA95" s="109">
        <v>0</v>
      </c>
      <c r="AB95" s="109">
        <v>279854.98050000001</v>
      </c>
      <c r="AC95" s="108">
        <f t="shared" si="12"/>
        <v>0</v>
      </c>
      <c r="AD95" s="74">
        <v>-1</v>
      </c>
      <c r="AF95" s="74" t="s">
        <v>606</v>
      </c>
      <c r="AG95" s="74" t="s">
        <v>606</v>
      </c>
      <c r="AI95" s="74">
        <f>+VLOOKUP(E95,'[1]C9 INTERA PRODUZIONE'!$B$1:$E$119,4,0)</f>
        <v>219</v>
      </c>
      <c r="AJ95" s="74">
        <v>3</v>
      </c>
      <c r="AL95" s="107">
        <v>0</v>
      </c>
      <c r="AM95" s="107">
        <v>4216</v>
      </c>
      <c r="AN95" s="108">
        <f t="shared" si="11"/>
        <v>0</v>
      </c>
      <c r="AO95" s="74">
        <v>3</v>
      </c>
      <c r="AQ95" s="108">
        <f>+VLOOKUP(E95,[2]LAVORATO!$C$9:$P$217,14,0)</f>
        <v>0.37132506113034996</v>
      </c>
      <c r="AR95" s="109">
        <f>+VLOOKUP(E95,[2]LAVORATO!$C$8:$V$217,20,0)</f>
        <v>0</v>
      </c>
      <c r="AT95" s="74" t="s">
        <v>609</v>
      </c>
      <c r="AU95" s="74">
        <v>0</v>
      </c>
      <c r="AX95" s="114">
        <f t="shared" si="13"/>
        <v>12</v>
      </c>
    </row>
    <row r="96" spans="1:50" hidden="1" x14ac:dyDescent="0.25">
      <c r="A96" s="84">
        <v>206</v>
      </c>
      <c r="B96" s="100">
        <v>730300</v>
      </c>
      <c r="C96" s="88" t="s">
        <v>382</v>
      </c>
      <c r="D96" s="84">
        <v>8</v>
      </c>
      <c r="E96" s="88" t="s">
        <v>548</v>
      </c>
      <c r="F96" s="84" t="s">
        <v>457</v>
      </c>
      <c r="H96" s="123">
        <v>1</v>
      </c>
      <c r="I96" s="81">
        <v>3</v>
      </c>
      <c r="K96" s="4" t="s">
        <v>60</v>
      </c>
      <c r="L96" s="4">
        <v>3</v>
      </c>
      <c r="N96" s="83">
        <v>2.8801169590643276</v>
      </c>
      <c r="O96" s="83">
        <v>3.2748538011695905</v>
      </c>
      <c r="P96" s="122">
        <v>0.87946428571428581</v>
      </c>
      <c r="Q96" s="81">
        <v>2</v>
      </c>
      <c r="S96" s="83">
        <v>1.7105263157894737</v>
      </c>
      <c r="T96" s="83">
        <v>2.8801169590643276</v>
      </c>
      <c r="U96" s="122">
        <v>0.59390862944162437</v>
      </c>
      <c r="V96" s="81">
        <v>2</v>
      </c>
      <c r="X96" s="4" t="s">
        <v>60</v>
      </c>
      <c r="Y96" s="4">
        <v>1</v>
      </c>
      <c r="AA96" s="109">
        <v>19003.666651776555</v>
      </c>
      <c r="AB96" s="109">
        <v>222996.59615279984</v>
      </c>
      <c r="AC96" s="108">
        <f t="shared" si="12"/>
        <v>8.5219536888155117E-2</v>
      </c>
      <c r="AD96" s="74">
        <v>2</v>
      </c>
      <c r="AF96" s="74" t="s">
        <v>606</v>
      </c>
      <c r="AG96" s="74" t="s">
        <v>606</v>
      </c>
      <c r="AI96" s="74">
        <f>+VLOOKUP(E96,'[1]C9 INTERA PRODUZIONE'!$B$1:$E$119,4,0)</f>
        <v>270</v>
      </c>
      <c r="AJ96" s="74">
        <v>3</v>
      </c>
      <c r="AL96" s="107">
        <v>0</v>
      </c>
      <c r="AM96" s="107">
        <v>7175</v>
      </c>
      <c r="AN96" s="108">
        <f t="shared" si="11"/>
        <v>0</v>
      </c>
      <c r="AO96" s="74">
        <v>3</v>
      </c>
      <c r="AQ96" s="108">
        <f>+VLOOKUP(E96,[2]LAVORATO!$C$9:$P$217,14,0)</f>
        <v>0.12595573642604502</v>
      </c>
      <c r="AR96" s="109">
        <f>+VLOOKUP(E96,[2]LAVORATO!$C$8:$V$217,20,0)</f>
        <v>0</v>
      </c>
      <c r="AT96" s="74" t="s">
        <v>607</v>
      </c>
      <c r="AU96" s="74">
        <v>-1</v>
      </c>
      <c r="AX96" s="114">
        <f t="shared" si="13"/>
        <v>18</v>
      </c>
    </row>
    <row r="97" spans="1:50" hidden="1" x14ac:dyDescent="0.25">
      <c r="A97" s="84">
        <v>206</v>
      </c>
      <c r="B97" s="100">
        <v>730400</v>
      </c>
      <c r="C97" s="88" t="s">
        <v>383</v>
      </c>
      <c r="D97" s="84">
        <v>8</v>
      </c>
      <c r="E97" s="88" t="s">
        <v>549</v>
      </c>
      <c r="F97" s="84" t="s">
        <v>457</v>
      </c>
      <c r="H97" s="123">
        <v>0.33</v>
      </c>
      <c r="I97" s="81">
        <v>2</v>
      </c>
      <c r="K97" s="4" t="s">
        <v>60</v>
      </c>
      <c r="L97" s="4">
        <v>3</v>
      </c>
      <c r="N97" s="83">
        <v>5.9878167641325533</v>
      </c>
      <c r="O97" s="83">
        <v>6.3036062378167639</v>
      </c>
      <c r="P97" s="122">
        <v>0.9499033629686896</v>
      </c>
      <c r="Q97" s="81">
        <v>2</v>
      </c>
      <c r="S97" s="83">
        <v>3.0526315789473686</v>
      </c>
      <c r="T97" s="83">
        <v>5.9878167641325533</v>
      </c>
      <c r="U97" s="122">
        <v>0.50980711320908279</v>
      </c>
      <c r="V97" s="81">
        <v>2</v>
      </c>
      <c r="X97" s="4" t="s">
        <v>60</v>
      </c>
      <c r="Y97" s="4">
        <v>1</v>
      </c>
      <c r="AA97" s="109">
        <v>39357.117505776347</v>
      </c>
      <c r="AB97" s="109">
        <v>199163.93249422364</v>
      </c>
      <c r="AC97" s="108">
        <f t="shared" si="12"/>
        <v>0.19761167101336394</v>
      </c>
      <c r="AD97" s="74">
        <v>3</v>
      </c>
      <c r="AF97" s="74" t="s">
        <v>606</v>
      </c>
      <c r="AG97" s="74" t="s">
        <v>606</v>
      </c>
      <c r="AI97" s="74">
        <f>+VLOOKUP(E97,'[1]C9 INTERA PRODUZIONE'!$B$1:$E$119,4,0)</f>
        <v>234</v>
      </c>
      <c r="AJ97" s="74">
        <v>3</v>
      </c>
      <c r="AL97" s="107">
        <v>0</v>
      </c>
      <c r="AM97" s="107">
        <v>7450</v>
      </c>
      <c r="AN97" s="108">
        <f t="shared" si="11"/>
        <v>0</v>
      </c>
      <c r="AO97" s="74">
        <v>3</v>
      </c>
      <c r="AQ97" s="108">
        <f>+VLOOKUP(E97,[2]LAVORATO!$C$9:$P$217,14,0)</f>
        <v>-6.8942110968232398E-2</v>
      </c>
      <c r="AR97" s="109">
        <f>+VLOOKUP(E97,[2]LAVORATO!$C$8:$V$217,20,0)</f>
        <v>2</v>
      </c>
      <c r="AT97" s="74" t="s">
        <v>607</v>
      </c>
      <c r="AU97" s="74">
        <v>-1</v>
      </c>
      <c r="AX97" s="114">
        <f t="shared" si="13"/>
        <v>20</v>
      </c>
    </row>
    <row r="98" spans="1:50" hidden="1" x14ac:dyDescent="0.25">
      <c r="A98" s="84">
        <v>206</v>
      </c>
      <c r="B98" s="100">
        <v>731600</v>
      </c>
      <c r="C98" s="88" t="s">
        <v>353</v>
      </c>
      <c r="D98" s="84">
        <v>8</v>
      </c>
      <c r="E98" s="88" t="s">
        <v>550</v>
      </c>
      <c r="F98" s="84" t="s">
        <v>457</v>
      </c>
      <c r="H98" s="123">
        <v>0.5714285714285714</v>
      </c>
      <c r="I98" s="81">
        <v>3</v>
      </c>
      <c r="K98" s="4" t="s">
        <v>60</v>
      </c>
      <c r="L98" s="4">
        <v>3</v>
      </c>
      <c r="N98" s="83">
        <v>9.9254385964912277</v>
      </c>
      <c r="O98" s="83">
        <v>11.057017543859649</v>
      </c>
      <c r="P98" s="122">
        <v>0.89765965886552956</v>
      </c>
      <c r="Q98" s="81">
        <v>2</v>
      </c>
      <c r="S98" s="83">
        <v>5.3421052631578947</v>
      </c>
      <c r="T98" s="83">
        <v>9.9254385964912277</v>
      </c>
      <c r="U98" s="122">
        <v>0.53822359699513922</v>
      </c>
      <c r="V98" s="81">
        <v>2</v>
      </c>
      <c r="X98" s="4" t="s">
        <v>60</v>
      </c>
      <c r="Y98" s="4">
        <v>1</v>
      </c>
      <c r="AA98" s="109">
        <v>380355.76274658763</v>
      </c>
      <c r="AB98" s="109">
        <v>1133259.4772534124</v>
      </c>
      <c r="AC98" s="108">
        <f t="shared" si="12"/>
        <v>0.33562989798984477</v>
      </c>
      <c r="AD98" s="74">
        <v>3</v>
      </c>
      <c r="AF98" s="74" t="s">
        <v>606</v>
      </c>
      <c r="AG98" s="74" t="s">
        <v>606</v>
      </c>
      <c r="AI98" s="74">
        <f>+VLOOKUP(E98,'[1]C9 INTERA PRODUZIONE'!$B$1:$E$119,4,0)</f>
        <v>276</v>
      </c>
      <c r="AJ98" s="74">
        <v>3</v>
      </c>
      <c r="AL98" s="107">
        <v>0</v>
      </c>
      <c r="AM98" s="107">
        <v>15294</v>
      </c>
      <c r="AN98" s="108">
        <f t="shared" si="11"/>
        <v>0</v>
      </c>
      <c r="AO98" s="74">
        <v>3</v>
      </c>
      <c r="AQ98" s="108">
        <f>+VLOOKUP(E98,[2]LAVORATO!$C$9:$P$217,14,0)</f>
        <v>8.1703155538339622E-2</v>
      </c>
      <c r="AR98" s="109">
        <f>+VLOOKUP(E98,[2]LAVORATO!$C$8:$V$217,20,0)</f>
        <v>0</v>
      </c>
      <c r="AT98" s="74" t="s">
        <v>607</v>
      </c>
      <c r="AU98" s="74">
        <v>-1</v>
      </c>
      <c r="AX98" s="114">
        <f t="shared" si="13"/>
        <v>19</v>
      </c>
    </row>
    <row r="99" spans="1:50" hidden="1" x14ac:dyDescent="0.25">
      <c r="A99" s="84">
        <v>206</v>
      </c>
      <c r="B99" s="100">
        <v>760300</v>
      </c>
      <c r="C99" s="88" t="s">
        <v>384</v>
      </c>
      <c r="D99" s="84">
        <v>8</v>
      </c>
      <c r="E99" s="88" t="s">
        <v>551</v>
      </c>
      <c r="F99" s="84" t="s">
        <v>457</v>
      </c>
      <c r="H99" s="123">
        <v>0</v>
      </c>
      <c r="I99" s="81">
        <v>-1</v>
      </c>
      <c r="K99" s="4" t="s">
        <v>60</v>
      </c>
      <c r="L99" s="4">
        <v>3</v>
      </c>
      <c r="N99" s="83">
        <v>5.2631578947368416</v>
      </c>
      <c r="O99" s="83">
        <v>6.1535087719298245</v>
      </c>
      <c r="P99" s="122">
        <v>0.85531004989308612</v>
      </c>
      <c r="Q99" s="81">
        <v>2</v>
      </c>
      <c r="S99" s="83">
        <v>5.2631578947368416</v>
      </c>
      <c r="T99" s="83">
        <v>5.2631578947368416</v>
      </c>
      <c r="U99" s="122">
        <v>1</v>
      </c>
      <c r="V99" s="81">
        <v>2</v>
      </c>
      <c r="X99" s="4" t="s">
        <v>61</v>
      </c>
      <c r="Y99" s="4">
        <v>0</v>
      </c>
      <c r="AA99" s="109">
        <v>30059.080117702426</v>
      </c>
      <c r="AB99" s="109">
        <v>276697.02988229762</v>
      </c>
      <c r="AC99" s="108">
        <f t="shared" si="12"/>
        <v>0.1086353551770652</v>
      </c>
      <c r="AD99" s="74">
        <v>3</v>
      </c>
      <c r="AF99" s="74" t="s">
        <v>606</v>
      </c>
      <c r="AG99" s="74" t="s">
        <v>606</v>
      </c>
      <c r="AI99" s="74">
        <f>+VLOOKUP(E99,'[1]C9 INTERA PRODUZIONE'!$B$1:$E$119,4,0)</f>
        <v>232</v>
      </c>
      <c r="AJ99" s="74">
        <v>3</v>
      </c>
      <c r="AL99" s="107">
        <v>0</v>
      </c>
      <c r="AM99" s="107">
        <v>10769</v>
      </c>
      <c r="AN99" s="108">
        <f t="shared" si="11"/>
        <v>0</v>
      </c>
      <c r="AO99" s="74">
        <v>3</v>
      </c>
      <c r="AQ99" s="108">
        <f>+VLOOKUP(E99,[2]LAVORATO!$C$9:$P$217,14,0)</f>
        <v>-0.37957990473651437</v>
      </c>
      <c r="AR99" s="109">
        <f>+VLOOKUP(E99,[2]LAVORATO!$C$8:$V$217,20,0)</f>
        <v>3</v>
      </c>
      <c r="AT99" s="74" t="s">
        <v>609</v>
      </c>
      <c r="AU99" s="74">
        <v>0</v>
      </c>
      <c r="AX99" s="114">
        <f t="shared" si="13"/>
        <v>18</v>
      </c>
    </row>
    <row r="100" spans="1:50" hidden="1" x14ac:dyDescent="0.25">
      <c r="A100" s="84">
        <v>206</v>
      </c>
      <c r="B100" s="100">
        <v>770100</v>
      </c>
      <c r="C100" s="88" t="s">
        <v>311</v>
      </c>
      <c r="D100" s="84">
        <v>8</v>
      </c>
      <c r="E100" s="88" t="s">
        <v>552</v>
      </c>
      <c r="F100" s="84" t="s">
        <v>457</v>
      </c>
      <c r="H100" s="123">
        <v>1</v>
      </c>
      <c r="I100" s="81">
        <v>3</v>
      </c>
      <c r="K100" s="4" t="s">
        <v>60</v>
      </c>
      <c r="L100" s="4">
        <v>3</v>
      </c>
      <c r="N100" s="83">
        <v>10.254385964912281</v>
      </c>
      <c r="O100" s="83">
        <v>10.991228070175438</v>
      </c>
      <c r="P100" s="122">
        <v>0.93296089385474867</v>
      </c>
      <c r="Q100" s="81">
        <v>2</v>
      </c>
      <c r="S100" s="83">
        <v>8.4210526315789469</v>
      </c>
      <c r="T100" s="83">
        <v>10.254385964912281</v>
      </c>
      <c r="U100" s="122">
        <v>0.82121471343028218</v>
      </c>
      <c r="V100" s="81">
        <v>2</v>
      </c>
      <c r="X100" s="4" t="s">
        <v>60</v>
      </c>
      <c r="Y100" s="4">
        <v>1</v>
      </c>
      <c r="AA100" s="109">
        <v>134368.64587000426</v>
      </c>
      <c r="AB100" s="109">
        <v>391636.30412999581</v>
      </c>
      <c r="AC100" s="108">
        <f t="shared" si="12"/>
        <v>0.34309548030410192</v>
      </c>
      <c r="AD100" s="74">
        <v>3</v>
      </c>
      <c r="AF100" s="74" t="s">
        <v>606</v>
      </c>
      <c r="AG100" s="74" t="s">
        <v>606</v>
      </c>
      <c r="AI100" s="74">
        <f>+VLOOKUP(E100,'[1]C9 INTERA PRODUZIONE'!$B$1:$E$119,4,0)</f>
        <v>289</v>
      </c>
      <c r="AJ100" s="74">
        <v>3</v>
      </c>
      <c r="AL100" s="107">
        <v>0</v>
      </c>
      <c r="AM100" s="107">
        <v>6772</v>
      </c>
      <c r="AN100" s="108">
        <f t="shared" si="11"/>
        <v>0</v>
      </c>
      <c r="AO100" s="74">
        <v>3</v>
      </c>
      <c r="AQ100" s="108">
        <f>+VLOOKUP(E100,[2]LAVORATO!$C$9:$P$217,14,0)</f>
        <v>-0.19864346767877059</v>
      </c>
      <c r="AR100" s="109">
        <f>+VLOOKUP(E100,[2]LAVORATO!$C$8:$V$217,20,0)</f>
        <v>3</v>
      </c>
      <c r="AT100" s="74" t="s">
        <v>609</v>
      </c>
      <c r="AU100" s="74">
        <v>0</v>
      </c>
      <c r="AX100" s="114">
        <f t="shared" si="13"/>
        <v>23</v>
      </c>
    </row>
    <row r="101" spans="1:50" hidden="1" x14ac:dyDescent="0.25">
      <c r="A101" s="84">
        <v>206</v>
      </c>
      <c r="B101" s="100">
        <v>770200</v>
      </c>
      <c r="C101" s="88" t="s">
        <v>336</v>
      </c>
      <c r="D101" s="84">
        <v>8</v>
      </c>
      <c r="E101" s="88" t="s">
        <v>553</v>
      </c>
      <c r="F101" s="84" t="s">
        <v>457</v>
      </c>
      <c r="H101" s="123">
        <v>1</v>
      </c>
      <c r="I101" s="81">
        <v>3</v>
      </c>
      <c r="K101" s="4" t="s">
        <v>60</v>
      </c>
      <c r="L101" s="4">
        <v>3</v>
      </c>
      <c r="N101" s="83">
        <v>6.6842105263157894</v>
      </c>
      <c r="O101" s="83">
        <v>7.8947368421052628</v>
      </c>
      <c r="P101" s="122">
        <v>0.84666666666666668</v>
      </c>
      <c r="Q101" s="81">
        <v>2</v>
      </c>
      <c r="S101" s="83">
        <v>5.6842105263157894</v>
      </c>
      <c r="T101" s="83">
        <v>6.6842105263157894</v>
      </c>
      <c r="U101" s="122">
        <v>0.85039370078740162</v>
      </c>
      <c r="V101" s="81">
        <v>2</v>
      </c>
      <c r="X101" s="4" t="s">
        <v>61</v>
      </c>
      <c r="Y101" s="4">
        <v>0</v>
      </c>
      <c r="AA101" s="109">
        <v>0</v>
      </c>
      <c r="AB101" s="109">
        <v>94934.510999999999</v>
      </c>
      <c r="AC101" s="108">
        <f t="shared" si="12"/>
        <v>0</v>
      </c>
      <c r="AD101" s="74">
        <v>-1</v>
      </c>
      <c r="AF101" s="74" t="s">
        <v>606</v>
      </c>
      <c r="AG101" s="74" t="s">
        <v>606</v>
      </c>
      <c r="AI101" s="74">
        <f>+VLOOKUP(E101,'[1]C9 INTERA PRODUZIONE'!$B$1:$E$119,4,0)</f>
        <v>186</v>
      </c>
      <c r="AJ101" s="74">
        <v>2</v>
      </c>
      <c r="AL101" s="107">
        <v>0</v>
      </c>
      <c r="AM101" s="107">
        <v>3520</v>
      </c>
      <c r="AN101" s="108">
        <f t="shared" si="11"/>
        <v>0</v>
      </c>
      <c r="AO101" s="74">
        <v>3</v>
      </c>
      <c r="AQ101" s="108">
        <f>+VLOOKUP(E101,[2]LAVORATO!$C$9:$P$217,14,0)</f>
        <v>0.18165755347491117</v>
      </c>
      <c r="AR101" s="109">
        <f>+VLOOKUP(E101,[2]LAVORATO!$C$8:$V$217,20,0)</f>
        <v>0</v>
      </c>
      <c r="AT101" s="74" t="s">
        <v>609</v>
      </c>
      <c r="AU101" s="74">
        <v>0</v>
      </c>
      <c r="AX101" s="114">
        <f t="shared" si="13"/>
        <v>14</v>
      </c>
    </row>
    <row r="102" spans="1:50" hidden="1" x14ac:dyDescent="0.25">
      <c r="A102" s="84">
        <v>206</v>
      </c>
      <c r="B102" s="100">
        <v>770500</v>
      </c>
      <c r="C102" s="88" t="s">
        <v>385</v>
      </c>
      <c r="D102" s="84">
        <v>8</v>
      </c>
      <c r="E102" s="88" t="s">
        <v>554</v>
      </c>
      <c r="F102" s="84" t="s">
        <v>457</v>
      </c>
      <c r="H102" s="82">
        <v>1</v>
      </c>
      <c r="I102" s="81">
        <v>3</v>
      </c>
      <c r="K102" s="4" t="s">
        <v>60</v>
      </c>
      <c r="L102" s="4">
        <v>3</v>
      </c>
      <c r="N102" s="83">
        <v>3.7426900584795324</v>
      </c>
      <c r="O102" s="83">
        <v>4.6900584795321638</v>
      </c>
      <c r="P102" s="122">
        <v>0.79800498753117211</v>
      </c>
      <c r="Q102" s="81">
        <v>0</v>
      </c>
      <c r="S102" s="83">
        <v>2.6315789473684212</v>
      </c>
      <c r="T102" s="83">
        <v>3.7426900584795324</v>
      </c>
      <c r="U102" s="122">
        <v>0.703125</v>
      </c>
      <c r="V102" s="81">
        <v>2</v>
      </c>
      <c r="X102" s="4" t="s">
        <v>60</v>
      </c>
      <c r="Y102" s="4">
        <v>1</v>
      </c>
      <c r="AA102" s="107">
        <v>19507.996284248307</v>
      </c>
      <c r="AB102" s="107">
        <v>240095.19371575167</v>
      </c>
      <c r="AC102" s="111">
        <f t="shared" si="12"/>
        <v>8.125109037935925E-2</v>
      </c>
      <c r="AD102" s="74">
        <v>2</v>
      </c>
      <c r="AF102" s="74" t="s">
        <v>606</v>
      </c>
      <c r="AG102" s="74" t="s">
        <v>606</v>
      </c>
      <c r="AI102" s="74">
        <f>+VLOOKUP(E102,'[1]C9 INTERA PRODUZIONE'!$B$1:$E$119,4,0)</f>
        <v>237</v>
      </c>
      <c r="AJ102" s="74">
        <v>3</v>
      </c>
      <c r="AL102" s="107">
        <v>0</v>
      </c>
      <c r="AM102" s="107">
        <v>6960</v>
      </c>
      <c r="AN102" s="108">
        <f t="shared" si="11"/>
        <v>0</v>
      </c>
      <c r="AO102" s="74">
        <v>3</v>
      </c>
      <c r="AQ102" s="111">
        <f>+VLOOKUP(E102,[2]LAVORATO!$C$9:$P$217,14,0)</f>
        <v>-0.18444436886357801</v>
      </c>
      <c r="AR102" s="109">
        <f>+VLOOKUP(E102,[2]LAVORATO!$C$8:$V$217,20,0)</f>
        <v>3</v>
      </c>
      <c r="AT102" s="74" t="s">
        <v>609</v>
      </c>
      <c r="AU102" s="74">
        <v>0</v>
      </c>
      <c r="AX102" s="114">
        <f t="shared" si="13"/>
        <v>20</v>
      </c>
    </row>
    <row r="103" spans="1:50" hidden="1" x14ac:dyDescent="0.25">
      <c r="A103" s="84">
        <v>206</v>
      </c>
      <c r="B103" s="100" t="s">
        <v>387</v>
      </c>
      <c r="C103" s="88" t="s">
        <v>386</v>
      </c>
      <c r="D103" s="84">
        <v>8</v>
      </c>
      <c r="E103" s="88" t="s">
        <v>555</v>
      </c>
      <c r="F103" s="84" t="s">
        <v>457</v>
      </c>
      <c r="H103" s="82">
        <v>1</v>
      </c>
      <c r="I103" s="81">
        <v>3</v>
      </c>
      <c r="K103" s="4" t="s">
        <v>60</v>
      </c>
      <c r="L103" s="4">
        <v>3</v>
      </c>
      <c r="N103" s="83">
        <v>4.0475146198830405</v>
      </c>
      <c r="O103" s="83">
        <v>4.3435672514619883</v>
      </c>
      <c r="P103" s="122">
        <v>0.93184113093234588</v>
      </c>
      <c r="Q103" s="81">
        <v>2</v>
      </c>
      <c r="S103" s="83">
        <v>2.3530701754385963</v>
      </c>
      <c r="T103" s="83">
        <v>4.0475146198830405</v>
      </c>
      <c r="U103" s="122">
        <v>0.58136174823911868</v>
      </c>
      <c r="V103" s="81">
        <v>2</v>
      </c>
      <c r="X103" s="4" t="s">
        <v>60</v>
      </c>
      <c r="Y103" s="4">
        <v>1</v>
      </c>
      <c r="AA103" s="107">
        <v>6808.2483663001767</v>
      </c>
      <c r="AB103" s="107">
        <v>61562.861633699824</v>
      </c>
      <c r="AC103" s="111">
        <f t="shared" si="12"/>
        <v>0.11059018677217089</v>
      </c>
      <c r="AD103" s="74">
        <v>3</v>
      </c>
      <c r="AF103" s="74" t="s">
        <v>606</v>
      </c>
      <c r="AG103" s="74" t="s">
        <v>606</v>
      </c>
      <c r="AI103" s="74">
        <f>+VLOOKUP(E103,'[1]C9 INTERA PRODUZIONE'!$B$1:$E$119,4,0)</f>
        <v>201</v>
      </c>
      <c r="AJ103" s="74">
        <v>3</v>
      </c>
      <c r="AL103" s="107">
        <v>0</v>
      </c>
      <c r="AM103" s="107">
        <v>1349</v>
      </c>
      <c r="AN103" s="108">
        <f t="shared" si="11"/>
        <v>0</v>
      </c>
      <c r="AO103" s="74">
        <v>3</v>
      </c>
      <c r="AQ103" s="111">
        <f>+VLOOKUP(E103,[2]LAVORATO!$C$9:$P$217,14,0)</f>
        <v>-2.2072707983401298E-2</v>
      </c>
      <c r="AR103" s="109">
        <f>+VLOOKUP(E103,[2]LAVORATO!$C$8:$V$217,20,0)</f>
        <v>1</v>
      </c>
      <c r="AT103" s="74" t="s">
        <v>609</v>
      </c>
      <c r="AU103" s="74">
        <v>0</v>
      </c>
      <c r="AX103" s="114">
        <f t="shared" si="13"/>
        <v>21</v>
      </c>
    </row>
    <row r="104" spans="1:50" hidden="1" x14ac:dyDescent="0.25">
      <c r="A104" s="84">
        <v>206</v>
      </c>
      <c r="B104" s="100" t="s">
        <v>388</v>
      </c>
      <c r="C104" s="88" t="s">
        <v>386</v>
      </c>
      <c r="D104" s="84">
        <v>8</v>
      </c>
      <c r="E104" s="88" t="s">
        <v>556</v>
      </c>
      <c r="F104" s="84" t="s">
        <v>457</v>
      </c>
      <c r="H104" s="82">
        <v>0.8571428571428571</v>
      </c>
      <c r="I104" s="81">
        <v>3</v>
      </c>
      <c r="K104" s="4" t="s">
        <v>60</v>
      </c>
      <c r="L104" s="4">
        <v>3</v>
      </c>
      <c r="N104" s="83">
        <v>19.575779727095515</v>
      </c>
      <c r="O104" s="83">
        <v>21.20735867446394</v>
      </c>
      <c r="P104" s="122">
        <v>0.92306543344631453</v>
      </c>
      <c r="Q104" s="81">
        <v>2</v>
      </c>
      <c r="S104" s="83">
        <v>9.719298245614036</v>
      </c>
      <c r="T104" s="83">
        <v>19.575779727095515</v>
      </c>
      <c r="U104" s="122">
        <v>0.49649609778563347</v>
      </c>
      <c r="V104" s="81">
        <v>1</v>
      </c>
      <c r="X104" s="4" t="s">
        <v>60</v>
      </c>
      <c r="Y104" s="4">
        <v>1</v>
      </c>
      <c r="AA104" s="107">
        <v>89364.701819293783</v>
      </c>
      <c r="AB104" s="107">
        <v>866843.52818070631</v>
      </c>
      <c r="AC104" s="111">
        <f t="shared" si="12"/>
        <v>0.10309207938236391</v>
      </c>
      <c r="AD104" s="74">
        <v>3</v>
      </c>
      <c r="AF104" s="74" t="s">
        <v>606</v>
      </c>
      <c r="AG104" s="74" t="s">
        <v>606</v>
      </c>
      <c r="AI104" s="74">
        <f>+VLOOKUP(E104,'[1]C9 INTERA PRODUZIONE'!$B$1:$E$119,4,0)</f>
        <v>244</v>
      </c>
      <c r="AJ104" s="74">
        <v>3</v>
      </c>
      <c r="AL104" s="107">
        <v>0</v>
      </c>
      <c r="AM104" s="107">
        <v>14084</v>
      </c>
      <c r="AN104" s="108">
        <f t="shared" si="11"/>
        <v>0</v>
      </c>
      <c r="AO104" s="74">
        <v>3</v>
      </c>
      <c r="AQ104" s="111">
        <f>+VLOOKUP(E104,[2]LAVORATO!$C$9:$P$217,14,0)</f>
        <v>-5.4112372943361554E-2</v>
      </c>
      <c r="AR104" s="109">
        <f>+VLOOKUP(E104,[2]LAVORATO!$C$8:$V$217,20,0)</f>
        <v>2</v>
      </c>
      <c r="AT104" s="74" t="s">
        <v>609</v>
      </c>
      <c r="AU104" s="74">
        <v>0</v>
      </c>
      <c r="AX104" s="114">
        <f t="shared" si="13"/>
        <v>21</v>
      </c>
    </row>
    <row r="105" spans="1:50" s="113" customFormat="1" x14ac:dyDescent="0.25">
      <c r="A105" s="116">
        <v>206</v>
      </c>
      <c r="B105" s="115">
        <v>8027</v>
      </c>
      <c r="C105" s="117" t="s">
        <v>399</v>
      </c>
      <c r="D105" s="116">
        <v>11</v>
      </c>
      <c r="E105" s="117" t="s">
        <v>557</v>
      </c>
      <c r="F105" s="116" t="s">
        <v>455</v>
      </c>
      <c r="H105" s="303" t="s">
        <v>317</v>
      </c>
      <c r="I105" s="85">
        <v>-1</v>
      </c>
      <c r="K105" s="85" t="s">
        <v>317</v>
      </c>
      <c r="L105" s="85">
        <v>-1</v>
      </c>
      <c r="N105" s="85" t="s">
        <v>317</v>
      </c>
      <c r="O105" s="85" t="s">
        <v>317</v>
      </c>
      <c r="P105" s="124"/>
      <c r="Q105" s="85">
        <v>0</v>
      </c>
      <c r="S105" s="85" t="s">
        <v>317</v>
      </c>
      <c r="T105" s="85" t="s">
        <v>317</v>
      </c>
      <c r="U105" s="124"/>
      <c r="V105" s="85">
        <v>0</v>
      </c>
      <c r="X105" s="85" t="s">
        <v>317</v>
      </c>
      <c r="Y105" s="85">
        <v>0</v>
      </c>
      <c r="AA105" s="85" t="s">
        <v>317</v>
      </c>
      <c r="AB105" s="85" t="s">
        <v>317</v>
      </c>
      <c r="AC105" s="85" t="s">
        <v>317</v>
      </c>
      <c r="AD105" s="85">
        <v>-1</v>
      </c>
      <c r="AF105" s="85" t="s">
        <v>317</v>
      </c>
      <c r="AG105" s="112">
        <v>0</v>
      </c>
      <c r="AI105" s="85" t="s">
        <v>317</v>
      </c>
      <c r="AJ105" s="118">
        <v>-1</v>
      </c>
      <c r="AL105" s="85" t="s">
        <v>317</v>
      </c>
      <c r="AM105" s="85" t="s">
        <v>317</v>
      </c>
      <c r="AN105" s="85" t="s">
        <v>317</v>
      </c>
      <c r="AO105" s="112">
        <v>0</v>
      </c>
      <c r="AQ105" s="85" t="s">
        <v>317</v>
      </c>
      <c r="AR105" s="112">
        <v>0</v>
      </c>
      <c r="AT105" s="85" t="s">
        <v>317</v>
      </c>
      <c r="AU105" s="85">
        <v>-1</v>
      </c>
      <c r="AX105" s="119">
        <f>+I105+L105+Q105+V105+Y105+AD105+AG105+AJ105+AR105+AU105</f>
        <v>-5</v>
      </c>
    </row>
    <row r="106" spans="1:50" s="113" customFormat="1" x14ac:dyDescent="0.25">
      <c r="A106" s="116">
        <v>206</v>
      </c>
      <c r="B106" s="115">
        <v>8111</v>
      </c>
      <c r="C106" s="117" t="s">
        <v>400</v>
      </c>
      <c r="D106" s="116">
        <v>11</v>
      </c>
      <c r="E106" s="117" t="s">
        <v>558</v>
      </c>
      <c r="F106" s="116" t="s">
        <v>455</v>
      </c>
      <c r="H106" s="303" t="s">
        <v>317</v>
      </c>
      <c r="I106" s="85">
        <v>-1</v>
      </c>
      <c r="K106" s="85" t="s">
        <v>317</v>
      </c>
      <c r="L106" s="85">
        <v>-1</v>
      </c>
      <c r="N106" s="85" t="s">
        <v>317</v>
      </c>
      <c r="O106" s="85" t="s">
        <v>317</v>
      </c>
      <c r="P106" s="124"/>
      <c r="Q106" s="85">
        <v>0</v>
      </c>
      <c r="S106" s="85" t="s">
        <v>317</v>
      </c>
      <c r="T106" s="85" t="s">
        <v>317</v>
      </c>
      <c r="U106" s="124"/>
      <c r="V106" s="85">
        <v>0</v>
      </c>
      <c r="X106" s="85" t="s">
        <v>317</v>
      </c>
      <c r="Y106" s="85">
        <v>0</v>
      </c>
      <c r="AA106" s="85" t="s">
        <v>317</v>
      </c>
      <c r="AB106" s="85" t="s">
        <v>317</v>
      </c>
      <c r="AC106" s="85" t="s">
        <v>317</v>
      </c>
      <c r="AD106" s="85">
        <v>-1</v>
      </c>
      <c r="AF106" s="85" t="s">
        <v>317</v>
      </c>
      <c r="AG106" s="112">
        <v>0</v>
      </c>
      <c r="AI106" s="85" t="s">
        <v>317</v>
      </c>
      <c r="AJ106" s="118">
        <v>-1</v>
      </c>
      <c r="AL106" s="85" t="s">
        <v>317</v>
      </c>
      <c r="AM106" s="85" t="s">
        <v>317</v>
      </c>
      <c r="AN106" s="85" t="s">
        <v>317</v>
      </c>
      <c r="AO106" s="112">
        <v>0</v>
      </c>
      <c r="AQ106" s="85" t="s">
        <v>317</v>
      </c>
      <c r="AR106" s="112">
        <v>0</v>
      </c>
      <c r="AT106" s="85" t="s">
        <v>317</v>
      </c>
      <c r="AU106" s="85">
        <v>-1</v>
      </c>
      <c r="AX106" s="119">
        <f t="shared" ref="AX106:AX150" si="14">+I106+L106+Q106+V106+Y106+AD106+AG106+AJ106+AR106+AU106</f>
        <v>-5</v>
      </c>
    </row>
    <row r="107" spans="1:50" s="113" customFormat="1" x14ac:dyDescent="0.25">
      <c r="A107" s="116">
        <v>206</v>
      </c>
      <c r="B107" s="115">
        <v>8614</v>
      </c>
      <c r="C107" s="117" t="s">
        <v>389</v>
      </c>
      <c r="D107" s="116">
        <v>11</v>
      </c>
      <c r="E107" s="117" t="s">
        <v>559</v>
      </c>
      <c r="F107" s="116" t="s">
        <v>455</v>
      </c>
      <c r="H107" s="303" t="s">
        <v>317</v>
      </c>
      <c r="I107" s="85">
        <v>-1</v>
      </c>
      <c r="K107" s="85" t="s">
        <v>317</v>
      </c>
      <c r="L107" s="85">
        <v>-1</v>
      </c>
      <c r="N107" s="85" t="s">
        <v>317</v>
      </c>
      <c r="O107" s="85" t="s">
        <v>317</v>
      </c>
      <c r="P107" s="124"/>
      <c r="Q107" s="85">
        <v>0</v>
      </c>
      <c r="S107" s="85" t="s">
        <v>317</v>
      </c>
      <c r="T107" s="85" t="s">
        <v>317</v>
      </c>
      <c r="U107" s="124"/>
      <c r="V107" s="85">
        <v>0</v>
      </c>
      <c r="X107" s="85" t="s">
        <v>317</v>
      </c>
      <c r="Y107" s="85">
        <v>0</v>
      </c>
      <c r="AA107" s="85" t="s">
        <v>317</v>
      </c>
      <c r="AB107" s="85" t="s">
        <v>317</v>
      </c>
      <c r="AC107" s="85" t="s">
        <v>317</v>
      </c>
      <c r="AD107" s="85">
        <v>-1</v>
      </c>
      <c r="AF107" s="85" t="s">
        <v>317</v>
      </c>
      <c r="AG107" s="112">
        <v>0</v>
      </c>
      <c r="AI107" s="85" t="s">
        <v>317</v>
      </c>
      <c r="AJ107" s="118">
        <v>-1</v>
      </c>
      <c r="AL107" s="85" t="s">
        <v>317</v>
      </c>
      <c r="AM107" s="85" t="s">
        <v>317</v>
      </c>
      <c r="AN107" s="85" t="s">
        <v>317</v>
      </c>
      <c r="AO107" s="112">
        <v>0</v>
      </c>
      <c r="AQ107" s="85" t="s">
        <v>317</v>
      </c>
      <c r="AR107" s="112">
        <v>0</v>
      </c>
      <c r="AT107" s="85" t="s">
        <v>317</v>
      </c>
      <c r="AU107" s="85">
        <v>-1</v>
      </c>
      <c r="AX107" s="119">
        <f t="shared" si="14"/>
        <v>-5</v>
      </c>
    </row>
    <row r="108" spans="1:50" s="113" customFormat="1" x14ac:dyDescent="0.25">
      <c r="A108" s="116">
        <v>206</v>
      </c>
      <c r="B108" s="115">
        <v>9011</v>
      </c>
      <c r="C108" s="117" t="s">
        <v>390</v>
      </c>
      <c r="D108" s="116">
        <v>11</v>
      </c>
      <c r="E108" s="117" t="s">
        <v>560</v>
      </c>
      <c r="F108" s="116" t="s">
        <v>455</v>
      </c>
      <c r="H108" s="303" t="s">
        <v>317</v>
      </c>
      <c r="I108" s="85">
        <v>-1</v>
      </c>
      <c r="K108" s="85" t="s">
        <v>317</v>
      </c>
      <c r="L108" s="85">
        <v>-1</v>
      </c>
      <c r="N108" s="85" t="s">
        <v>317</v>
      </c>
      <c r="O108" s="85" t="s">
        <v>317</v>
      </c>
      <c r="P108" s="124"/>
      <c r="Q108" s="85">
        <v>0</v>
      </c>
      <c r="S108" s="85" t="s">
        <v>317</v>
      </c>
      <c r="T108" s="85" t="s">
        <v>317</v>
      </c>
      <c r="U108" s="124"/>
      <c r="V108" s="85">
        <v>0</v>
      </c>
      <c r="X108" s="85" t="s">
        <v>317</v>
      </c>
      <c r="Y108" s="85">
        <v>0</v>
      </c>
      <c r="AA108" s="85" t="s">
        <v>317</v>
      </c>
      <c r="AB108" s="85" t="s">
        <v>317</v>
      </c>
      <c r="AC108" s="85" t="s">
        <v>317</v>
      </c>
      <c r="AD108" s="85">
        <v>-1</v>
      </c>
      <c r="AF108" s="85" t="s">
        <v>317</v>
      </c>
      <c r="AG108" s="112">
        <v>0</v>
      </c>
      <c r="AI108" s="85" t="s">
        <v>317</v>
      </c>
      <c r="AJ108" s="118">
        <v>-1</v>
      </c>
      <c r="AL108" s="85" t="s">
        <v>317</v>
      </c>
      <c r="AM108" s="85" t="s">
        <v>317</v>
      </c>
      <c r="AN108" s="85" t="s">
        <v>317</v>
      </c>
      <c r="AO108" s="112">
        <v>0</v>
      </c>
      <c r="AQ108" s="85" t="s">
        <v>317</v>
      </c>
      <c r="AR108" s="112">
        <v>0</v>
      </c>
      <c r="AT108" s="85" t="s">
        <v>317</v>
      </c>
      <c r="AU108" s="85">
        <v>-1</v>
      </c>
      <c r="AX108" s="119">
        <f t="shared" si="14"/>
        <v>-5</v>
      </c>
    </row>
    <row r="109" spans="1:50" s="113" customFormat="1" x14ac:dyDescent="0.25">
      <c r="A109" s="116">
        <v>206</v>
      </c>
      <c r="B109" s="115">
        <v>9017</v>
      </c>
      <c r="C109" s="117" t="s">
        <v>391</v>
      </c>
      <c r="D109" s="116">
        <v>11</v>
      </c>
      <c r="E109" s="117" t="s">
        <v>561</v>
      </c>
      <c r="F109" s="116" t="s">
        <v>455</v>
      </c>
      <c r="H109" s="303" t="s">
        <v>317</v>
      </c>
      <c r="I109" s="85">
        <v>-1</v>
      </c>
      <c r="K109" s="85" t="s">
        <v>317</v>
      </c>
      <c r="L109" s="85">
        <v>-1</v>
      </c>
      <c r="N109" s="85" t="s">
        <v>317</v>
      </c>
      <c r="O109" s="85" t="s">
        <v>317</v>
      </c>
      <c r="P109" s="124"/>
      <c r="Q109" s="85">
        <v>0</v>
      </c>
      <c r="S109" s="85" t="s">
        <v>317</v>
      </c>
      <c r="T109" s="85" t="s">
        <v>317</v>
      </c>
      <c r="U109" s="124"/>
      <c r="V109" s="85">
        <v>0</v>
      </c>
      <c r="X109" s="85" t="s">
        <v>317</v>
      </c>
      <c r="Y109" s="85">
        <v>0</v>
      </c>
      <c r="AA109" s="85" t="s">
        <v>317</v>
      </c>
      <c r="AB109" s="85" t="s">
        <v>317</v>
      </c>
      <c r="AC109" s="85" t="s">
        <v>317</v>
      </c>
      <c r="AD109" s="85">
        <v>-1</v>
      </c>
      <c r="AF109" s="85" t="s">
        <v>317</v>
      </c>
      <c r="AG109" s="112">
        <v>0</v>
      </c>
      <c r="AI109" s="85" t="s">
        <v>317</v>
      </c>
      <c r="AJ109" s="118">
        <v>-1</v>
      </c>
      <c r="AL109" s="85" t="s">
        <v>317</v>
      </c>
      <c r="AM109" s="85" t="s">
        <v>317</v>
      </c>
      <c r="AN109" s="85" t="s">
        <v>317</v>
      </c>
      <c r="AO109" s="112">
        <v>0</v>
      </c>
      <c r="AQ109" s="85" t="s">
        <v>317</v>
      </c>
      <c r="AR109" s="112">
        <v>0</v>
      </c>
      <c r="AT109" s="85" t="s">
        <v>317</v>
      </c>
      <c r="AU109" s="85">
        <v>-1</v>
      </c>
      <c r="AX109" s="119">
        <f t="shared" si="14"/>
        <v>-5</v>
      </c>
    </row>
    <row r="110" spans="1:50" s="113" customFormat="1" x14ac:dyDescent="0.25">
      <c r="A110" s="116">
        <v>206</v>
      </c>
      <c r="B110" s="115">
        <v>731100</v>
      </c>
      <c r="C110" s="117" t="s">
        <v>392</v>
      </c>
      <c r="D110" s="116">
        <v>11</v>
      </c>
      <c r="E110" s="117" t="s">
        <v>562</v>
      </c>
      <c r="F110" s="116" t="s">
        <v>455</v>
      </c>
      <c r="H110" s="303" t="s">
        <v>317</v>
      </c>
      <c r="I110" s="85">
        <v>-1</v>
      </c>
      <c r="K110" s="85" t="s">
        <v>317</v>
      </c>
      <c r="L110" s="85">
        <v>-1</v>
      </c>
      <c r="N110" s="85" t="s">
        <v>317</v>
      </c>
      <c r="O110" s="85" t="s">
        <v>317</v>
      </c>
      <c r="P110" s="124"/>
      <c r="Q110" s="85">
        <v>0</v>
      </c>
      <c r="S110" s="85" t="s">
        <v>317</v>
      </c>
      <c r="T110" s="85" t="s">
        <v>317</v>
      </c>
      <c r="U110" s="124"/>
      <c r="V110" s="85">
        <v>0</v>
      </c>
      <c r="X110" s="85" t="s">
        <v>317</v>
      </c>
      <c r="Y110" s="85">
        <v>0</v>
      </c>
      <c r="AA110" s="85" t="s">
        <v>317</v>
      </c>
      <c r="AB110" s="85" t="s">
        <v>317</v>
      </c>
      <c r="AC110" s="85" t="s">
        <v>317</v>
      </c>
      <c r="AD110" s="85">
        <v>-1</v>
      </c>
      <c r="AF110" s="85" t="s">
        <v>317</v>
      </c>
      <c r="AG110" s="112">
        <v>0</v>
      </c>
      <c r="AI110" s="85" t="s">
        <v>317</v>
      </c>
      <c r="AJ110" s="118">
        <v>-1</v>
      </c>
      <c r="AL110" s="85" t="s">
        <v>317</v>
      </c>
      <c r="AM110" s="85" t="s">
        <v>317</v>
      </c>
      <c r="AN110" s="85" t="s">
        <v>317</v>
      </c>
      <c r="AO110" s="112">
        <v>0</v>
      </c>
      <c r="AQ110" s="85" t="s">
        <v>317</v>
      </c>
      <c r="AR110" s="112">
        <v>0</v>
      </c>
      <c r="AT110" s="85" t="s">
        <v>317</v>
      </c>
      <c r="AU110" s="85">
        <v>-1</v>
      </c>
      <c r="AX110" s="119">
        <f t="shared" si="14"/>
        <v>-5</v>
      </c>
    </row>
    <row r="111" spans="1:50" s="113" customFormat="1" x14ac:dyDescent="0.25">
      <c r="A111" s="116">
        <v>206</v>
      </c>
      <c r="B111" s="115">
        <v>790300</v>
      </c>
      <c r="C111" s="117" t="s">
        <v>393</v>
      </c>
      <c r="D111" s="116">
        <v>11</v>
      </c>
      <c r="E111" s="117" t="s">
        <v>563</v>
      </c>
      <c r="F111" s="116" t="s">
        <v>455</v>
      </c>
      <c r="H111" s="303" t="s">
        <v>317</v>
      </c>
      <c r="I111" s="85">
        <v>-1</v>
      </c>
      <c r="K111" s="85" t="s">
        <v>317</v>
      </c>
      <c r="L111" s="85">
        <v>-1</v>
      </c>
      <c r="N111" s="85" t="s">
        <v>317</v>
      </c>
      <c r="O111" s="85" t="s">
        <v>317</v>
      </c>
      <c r="P111" s="124"/>
      <c r="Q111" s="85">
        <v>0</v>
      </c>
      <c r="S111" s="85" t="s">
        <v>317</v>
      </c>
      <c r="T111" s="85" t="s">
        <v>317</v>
      </c>
      <c r="U111" s="124"/>
      <c r="V111" s="85">
        <v>0</v>
      </c>
      <c r="X111" s="85" t="s">
        <v>317</v>
      </c>
      <c r="Y111" s="85">
        <v>0</v>
      </c>
      <c r="AA111" s="85" t="s">
        <v>317</v>
      </c>
      <c r="AB111" s="85" t="s">
        <v>317</v>
      </c>
      <c r="AC111" s="85" t="s">
        <v>317</v>
      </c>
      <c r="AD111" s="85">
        <v>-1</v>
      </c>
      <c r="AF111" s="85" t="s">
        <v>317</v>
      </c>
      <c r="AG111" s="112">
        <v>0</v>
      </c>
      <c r="AI111" s="85" t="s">
        <v>317</v>
      </c>
      <c r="AJ111" s="118">
        <v>-1</v>
      </c>
      <c r="AL111" s="85" t="s">
        <v>317</v>
      </c>
      <c r="AM111" s="85" t="s">
        <v>317</v>
      </c>
      <c r="AN111" s="85" t="s">
        <v>317</v>
      </c>
      <c r="AO111" s="112">
        <v>0</v>
      </c>
      <c r="AQ111" s="85" t="s">
        <v>317</v>
      </c>
      <c r="AR111" s="112">
        <v>0</v>
      </c>
      <c r="AT111" s="85" t="s">
        <v>317</v>
      </c>
      <c r="AU111" s="85">
        <v>-1</v>
      </c>
      <c r="AX111" s="119">
        <f t="shared" si="14"/>
        <v>-5</v>
      </c>
    </row>
    <row r="112" spans="1:50" s="113" customFormat="1" x14ac:dyDescent="0.25">
      <c r="A112" s="116">
        <v>206</v>
      </c>
      <c r="B112" s="115">
        <v>790400</v>
      </c>
      <c r="C112" s="117" t="s">
        <v>394</v>
      </c>
      <c r="D112" s="116">
        <v>11</v>
      </c>
      <c r="E112" s="117" t="s">
        <v>564</v>
      </c>
      <c r="F112" s="116" t="s">
        <v>455</v>
      </c>
      <c r="H112" s="303" t="s">
        <v>317</v>
      </c>
      <c r="I112" s="85">
        <v>-1</v>
      </c>
      <c r="K112" s="85" t="s">
        <v>317</v>
      </c>
      <c r="L112" s="85">
        <v>-1</v>
      </c>
      <c r="N112" s="85" t="s">
        <v>317</v>
      </c>
      <c r="O112" s="85" t="s">
        <v>317</v>
      </c>
      <c r="P112" s="124"/>
      <c r="Q112" s="85">
        <v>0</v>
      </c>
      <c r="S112" s="85" t="s">
        <v>317</v>
      </c>
      <c r="T112" s="85" t="s">
        <v>317</v>
      </c>
      <c r="U112" s="124"/>
      <c r="V112" s="85">
        <v>0</v>
      </c>
      <c r="X112" s="85" t="s">
        <v>317</v>
      </c>
      <c r="Y112" s="85">
        <v>0</v>
      </c>
      <c r="AA112" s="85" t="s">
        <v>317</v>
      </c>
      <c r="AB112" s="85" t="s">
        <v>317</v>
      </c>
      <c r="AC112" s="85" t="s">
        <v>317</v>
      </c>
      <c r="AD112" s="85">
        <v>-1</v>
      </c>
      <c r="AF112" s="85" t="s">
        <v>317</v>
      </c>
      <c r="AG112" s="112">
        <v>0</v>
      </c>
      <c r="AI112" s="85" t="s">
        <v>317</v>
      </c>
      <c r="AJ112" s="118">
        <v>-1</v>
      </c>
      <c r="AL112" s="85" t="s">
        <v>317</v>
      </c>
      <c r="AM112" s="85" t="s">
        <v>317</v>
      </c>
      <c r="AN112" s="85" t="s">
        <v>317</v>
      </c>
      <c r="AO112" s="112">
        <v>0</v>
      </c>
      <c r="AQ112" s="85" t="s">
        <v>317</v>
      </c>
      <c r="AR112" s="112">
        <v>0</v>
      </c>
      <c r="AT112" s="85" t="s">
        <v>317</v>
      </c>
      <c r="AU112" s="85">
        <v>-1</v>
      </c>
      <c r="AX112" s="119">
        <f t="shared" si="14"/>
        <v>-5</v>
      </c>
    </row>
    <row r="113" spans="1:50" s="113" customFormat="1" x14ac:dyDescent="0.25">
      <c r="A113" s="116">
        <v>206</v>
      </c>
      <c r="B113" s="115" t="s">
        <v>395</v>
      </c>
      <c r="C113" s="117" t="s">
        <v>396</v>
      </c>
      <c r="D113" s="116">
        <v>11</v>
      </c>
      <c r="E113" s="117" t="s">
        <v>565</v>
      </c>
      <c r="F113" s="116" t="s">
        <v>455</v>
      </c>
      <c r="H113" s="303" t="s">
        <v>317</v>
      </c>
      <c r="I113" s="85">
        <v>-1</v>
      </c>
      <c r="K113" s="85" t="s">
        <v>317</v>
      </c>
      <c r="L113" s="85">
        <v>-1</v>
      </c>
      <c r="N113" s="85" t="s">
        <v>317</v>
      </c>
      <c r="O113" s="85" t="s">
        <v>317</v>
      </c>
      <c r="P113" s="124"/>
      <c r="Q113" s="85">
        <v>0</v>
      </c>
      <c r="S113" s="85" t="s">
        <v>317</v>
      </c>
      <c r="T113" s="85" t="s">
        <v>317</v>
      </c>
      <c r="U113" s="124"/>
      <c r="V113" s="85">
        <v>0</v>
      </c>
      <c r="X113" s="85" t="s">
        <v>317</v>
      </c>
      <c r="Y113" s="85">
        <v>0</v>
      </c>
      <c r="AA113" s="85" t="s">
        <v>317</v>
      </c>
      <c r="AB113" s="85" t="s">
        <v>317</v>
      </c>
      <c r="AC113" s="85" t="s">
        <v>317</v>
      </c>
      <c r="AD113" s="85">
        <v>-1</v>
      </c>
      <c r="AF113" s="85" t="s">
        <v>317</v>
      </c>
      <c r="AG113" s="112">
        <v>0</v>
      </c>
      <c r="AI113" s="85" t="s">
        <v>317</v>
      </c>
      <c r="AJ113" s="118">
        <v>-1</v>
      </c>
      <c r="AL113" s="85" t="s">
        <v>317</v>
      </c>
      <c r="AM113" s="85" t="s">
        <v>317</v>
      </c>
      <c r="AN113" s="85" t="s">
        <v>317</v>
      </c>
      <c r="AO113" s="112">
        <v>0</v>
      </c>
      <c r="AQ113" s="85" t="s">
        <v>317</v>
      </c>
      <c r="AR113" s="112">
        <f>+VLOOKUP(E113,[2]LAVORATO!$C$8:$V$217,20,0)</f>
        <v>0</v>
      </c>
      <c r="AT113" s="85" t="s">
        <v>317</v>
      </c>
      <c r="AU113" s="85">
        <v>-1</v>
      </c>
      <c r="AX113" s="119">
        <f t="shared" si="14"/>
        <v>-5</v>
      </c>
    </row>
    <row r="114" spans="1:50" s="113" customFormat="1" x14ac:dyDescent="0.25">
      <c r="A114" s="116">
        <v>206</v>
      </c>
      <c r="B114" s="115" t="s">
        <v>397</v>
      </c>
      <c r="C114" s="117" t="s">
        <v>398</v>
      </c>
      <c r="D114" s="116">
        <v>11</v>
      </c>
      <c r="E114" s="117" t="s">
        <v>566</v>
      </c>
      <c r="F114" s="116" t="s">
        <v>455</v>
      </c>
      <c r="H114" s="303" t="s">
        <v>317</v>
      </c>
      <c r="I114" s="85">
        <v>-1</v>
      </c>
      <c r="K114" s="85" t="s">
        <v>317</v>
      </c>
      <c r="L114" s="85">
        <v>-1</v>
      </c>
      <c r="N114" s="85" t="s">
        <v>317</v>
      </c>
      <c r="O114" s="85" t="s">
        <v>317</v>
      </c>
      <c r="P114" s="124"/>
      <c r="Q114" s="85">
        <v>0</v>
      </c>
      <c r="S114" s="85" t="s">
        <v>317</v>
      </c>
      <c r="T114" s="85" t="s">
        <v>317</v>
      </c>
      <c r="U114" s="124"/>
      <c r="V114" s="85">
        <v>0</v>
      </c>
      <c r="X114" s="85" t="s">
        <v>317</v>
      </c>
      <c r="Y114" s="85">
        <v>0</v>
      </c>
      <c r="AA114" s="85" t="s">
        <v>317</v>
      </c>
      <c r="AB114" s="85" t="s">
        <v>317</v>
      </c>
      <c r="AC114" s="85" t="s">
        <v>317</v>
      </c>
      <c r="AD114" s="85">
        <v>-1</v>
      </c>
      <c r="AF114" s="85" t="s">
        <v>317</v>
      </c>
      <c r="AG114" s="112">
        <v>0</v>
      </c>
      <c r="AI114" s="85" t="s">
        <v>317</v>
      </c>
      <c r="AJ114" s="118">
        <v>-1</v>
      </c>
      <c r="AL114" s="85" t="s">
        <v>317</v>
      </c>
      <c r="AM114" s="85" t="s">
        <v>317</v>
      </c>
      <c r="AN114" s="85" t="s">
        <v>317</v>
      </c>
      <c r="AO114" s="112">
        <v>0</v>
      </c>
      <c r="AQ114" s="99" t="s">
        <v>611</v>
      </c>
      <c r="AR114" s="112">
        <v>0</v>
      </c>
      <c r="AT114" s="85" t="s">
        <v>317</v>
      </c>
      <c r="AU114" s="85">
        <v>-1</v>
      </c>
      <c r="AX114" s="119">
        <f t="shared" si="14"/>
        <v>-5</v>
      </c>
    </row>
    <row r="115" spans="1:50" x14ac:dyDescent="0.25">
      <c r="A115" s="84">
        <v>206</v>
      </c>
      <c r="B115" s="100">
        <v>8122</v>
      </c>
      <c r="C115" s="88" t="s">
        <v>323</v>
      </c>
      <c r="D115" s="84">
        <v>11</v>
      </c>
      <c r="E115" s="88" t="s">
        <v>567</v>
      </c>
      <c r="F115" s="84" t="s">
        <v>455</v>
      </c>
      <c r="H115" s="82">
        <v>0.69230769230769229</v>
      </c>
      <c r="I115" s="81">
        <v>3</v>
      </c>
      <c r="K115" s="4" t="s">
        <v>60</v>
      </c>
      <c r="L115" s="4">
        <v>3</v>
      </c>
      <c r="N115" s="83">
        <v>14.387426900584796</v>
      </c>
      <c r="O115" s="83">
        <v>14.650584795321636</v>
      </c>
      <c r="P115" s="122">
        <v>0.98203772078634877</v>
      </c>
      <c r="Q115" s="81">
        <v>2</v>
      </c>
      <c r="S115" s="83">
        <v>8.526315789473685</v>
      </c>
      <c r="T115" s="83">
        <v>14.387426900584796</v>
      </c>
      <c r="U115" s="122">
        <v>0.592622700945026</v>
      </c>
      <c r="V115" s="81">
        <v>2</v>
      </c>
      <c r="X115" s="4" t="s">
        <v>60</v>
      </c>
      <c r="Y115" s="4">
        <v>1</v>
      </c>
      <c r="AA115" s="109">
        <v>159742.26022236526</v>
      </c>
      <c r="AB115" s="109">
        <v>502835.04071811948</v>
      </c>
      <c r="AC115" s="111">
        <f t="shared" ref="AC115:AC150" si="15">+AA115/AB115</f>
        <v>0.31768323065598364</v>
      </c>
      <c r="AD115" s="74">
        <v>3</v>
      </c>
      <c r="AF115" s="109">
        <f>VLOOKUP(B115, [3]Foglio3!$C$4:$I$53, 6, FALSE)</f>
        <v>182115.74847447273</v>
      </c>
      <c r="AG115" s="109">
        <f>VLOOKUP(B115, [3]Foglio3!$C$4:$I$53, 7, FALSE)</f>
        <v>0</v>
      </c>
      <c r="AI115" s="74">
        <f>+VLOOKUP(E115,'[1]C9 INTERA PRODUZIONE'!$B$1:$E$119,4,0)</f>
        <v>293</v>
      </c>
      <c r="AJ115" s="74">
        <v>3</v>
      </c>
      <c r="AL115" s="74" t="s">
        <v>606</v>
      </c>
      <c r="AM115" s="74" t="s">
        <v>606</v>
      </c>
      <c r="AN115" s="74" t="s">
        <v>606</v>
      </c>
      <c r="AO115" s="74" t="s">
        <v>606</v>
      </c>
      <c r="AQ115" s="111">
        <f>+VLOOKUP(E115,[2]LAVORATO!$C$9:$P$217,14,0)</f>
        <v>-1.685308264361212E-2</v>
      </c>
      <c r="AR115" s="109">
        <f>+VLOOKUP(E115,[2]LAVORATO!$C$8:$V$217,20,0)</f>
        <v>1</v>
      </c>
      <c r="AT115" s="74" t="s">
        <v>608</v>
      </c>
      <c r="AU115" s="74">
        <v>1</v>
      </c>
      <c r="AX115" s="114">
        <f t="shared" si="14"/>
        <v>19</v>
      </c>
    </row>
    <row r="116" spans="1:50" x14ac:dyDescent="0.25">
      <c r="A116" s="84">
        <v>206</v>
      </c>
      <c r="B116" s="100">
        <v>8433</v>
      </c>
      <c r="C116" s="88" t="s">
        <v>401</v>
      </c>
      <c r="D116" s="84">
        <v>11</v>
      </c>
      <c r="E116" s="88" t="s">
        <v>568</v>
      </c>
      <c r="F116" s="84" t="s">
        <v>455</v>
      </c>
      <c r="H116" s="82">
        <v>1</v>
      </c>
      <c r="I116" s="81">
        <v>3</v>
      </c>
      <c r="K116" s="4" t="s">
        <v>604</v>
      </c>
      <c r="L116" s="4">
        <v>3</v>
      </c>
      <c r="N116" s="83">
        <v>4.6228070175438596</v>
      </c>
      <c r="O116" s="83">
        <v>5.1491228070175437</v>
      </c>
      <c r="P116" s="122">
        <v>0.89778534923339015</v>
      </c>
      <c r="Q116" s="81">
        <v>2</v>
      </c>
      <c r="S116" s="83">
        <v>3.2894736842105261</v>
      </c>
      <c r="T116" s="83">
        <v>4.6228070175438596</v>
      </c>
      <c r="U116" s="122">
        <v>0.7115749525616698</v>
      </c>
      <c r="V116" s="81">
        <v>2</v>
      </c>
      <c r="X116" s="4" t="s">
        <v>60</v>
      </c>
      <c r="Y116" s="4">
        <v>1</v>
      </c>
      <c r="AA116" s="109">
        <v>49317.054181299463</v>
      </c>
      <c r="AB116" s="109">
        <v>290152.40381870122</v>
      </c>
      <c r="AC116" s="111">
        <f t="shared" si="15"/>
        <v>0.16996948338954559</v>
      </c>
      <c r="AD116" s="74">
        <v>3</v>
      </c>
      <c r="AF116" s="109">
        <f>VLOOKUP(B116, [3]Foglio3!$C$4:$I$53, 6, FALSE)</f>
        <v>108671</v>
      </c>
      <c r="AG116" s="109">
        <f>VLOOKUP(B116, [3]Foglio3!$C$4:$I$53, 7, FALSE)</f>
        <v>0</v>
      </c>
      <c r="AI116" s="74">
        <f>+VLOOKUP(E116,'[1]C9 INTERA PRODUZIONE'!$B$1:$E$119,4,0)</f>
        <v>216</v>
      </c>
      <c r="AJ116" s="74">
        <v>3</v>
      </c>
      <c r="AL116" s="74" t="s">
        <v>606</v>
      </c>
      <c r="AM116" s="74" t="s">
        <v>606</v>
      </c>
      <c r="AN116" s="74" t="s">
        <v>606</v>
      </c>
      <c r="AO116" s="74" t="s">
        <v>606</v>
      </c>
      <c r="AQ116" s="111">
        <f>+VLOOKUP(E116,[2]LAVORATO!$C$9:$P$217,14,0)</f>
        <v>-5.6571072555720553E-2</v>
      </c>
      <c r="AR116" s="109">
        <f>+VLOOKUP(E116,[2]LAVORATO!$C$8:$V$217,20,0)</f>
        <v>2</v>
      </c>
      <c r="AT116" s="74" t="s">
        <v>607</v>
      </c>
      <c r="AU116" s="74">
        <v>-1</v>
      </c>
      <c r="AX116" s="114">
        <f t="shared" si="14"/>
        <v>18</v>
      </c>
    </row>
    <row r="117" spans="1:50" x14ac:dyDescent="0.25">
      <c r="A117" s="84">
        <v>206</v>
      </c>
      <c r="B117" s="100">
        <v>8437</v>
      </c>
      <c r="C117" s="88" t="s">
        <v>402</v>
      </c>
      <c r="D117" s="84">
        <v>11</v>
      </c>
      <c r="E117" s="88" t="s">
        <v>569</v>
      </c>
      <c r="F117" s="84" t="s">
        <v>455</v>
      </c>
      <c r="H117" s="82">
        <v>1</v>
      </c>
      <c r="I117" s="81">
        <v>3</v>
      </c>
      <c r="K117" s="4" t="s">
        <v>60</v>
      </c>
      <c r="L117" s="4">
        <v>3</v>
      </c>
      <c r="N117" s="83">
        <v>6.1432748538011701</v>
      </c>
      <c r="O117" s="83">
        <v>6.1432748538011701</v>
      </c>
      <c r="P117" s="122">
        <v>1</v>
      </c>
      <c r="Q117" s="81">
        <v>2</v>
      </c>
      <c r="S117" s="83">
        <v>3.9210526315789473</v>
      </c>
      <c r="T117" s="83">
        <v>6.1432748538011701</v>
      </c>
      <c r="U117" s="122">
        <v>0.63826749167063301</v>
      </c>
      <c r="V117" s="81">
        <v>2</v>
      </c>
      <c r="X117" s="4" t="s">
        <v>61</v>
      </c>
      <c r="Y117" s="4">
        <v>0</v>
      </c>
      <c r="AA117" s="109">
        <v>16600.86570944835</v>
      </c>
      <c r="AB117" s="109">
        <v>161745.55609192143</v>
      </c>
      <c r="AC117" s="111">
        <f t="shared" si="15"/>
        <v>0.10263568354245189</v>
      </c>
      <c r="AD117" s="74">
        <v>3</v>
      </c>
      <c r="AF117" s="109">
        <f>VLOOKUP(B117, [3]Foglio3!$C$4:$I$53, 6, FALSE)</f>
        <v>60020</v>
      </c>
      <c r="AG117" s="109">
        <f>VLOOKUP(B117, [3]Foglio3!$C$4:$I$53, 7, FALSE)</f>
        <v>0</v>
      </c>
      <c r="AI117" s="74">
        <f>+VLOOKUP(E117,'[1]C9 INTERA PRODUZIONE'!$B$1:$E$119,4,0)</f>
        <v>155</v>
      </c>
      <c r="AJ117" s="74">
        <v>1</v>
      </c>
      <c r="AL117" s="74" t="s">
        <v>606</v>
      </c>
      <c r="AM117" s="74" t="s">
        <v>606</v>
      </c>
      <c r="AN117" s="74" t="s">
        <v>606</v>
      </c>
      <c r="AO117" s="74" t="s">
        <v>606</v>
      </c>
      <c r="AQ117" s="111">
        <f>+VLOOKUP(E117,[2]LAVORATO!$C$9:$P$217,14,0)</f>
        <v>5.5918666458308073E-3</v>
      </c>
      <c r="AR117" s="109">
        <f>+VLOOKUP(E117,[2]LAVORATO!$C$8:$V$217,20,0)</f>
        <v>0</v>
      </c>
      <c r="AT117" s="74" t="s">
        <v>607</v>
      </c>
      <c r="AU117" s="74">
        <v>-1</v>
      </c>
      <c r="AX117" s="114">
        <f t="shared" si="14"/>
        <v>13</v>
      </c>
    </row>
    <row r="118" spans="1:50" x14ac:dyDescent="0.25">
      <c r="A118" s="84">
        <v>206</v>
      </c>
      <c r="B118" s="100">
        <v>8524</v>
      </c>
      <c r="C118" s="88" t="s">
        <v>403</v>
      </c>
      <c r="D118" s="84">
        <v>11</v>
      </c>
      <c r="E118" s="88" t="s">
        <v>570</v>
      </c>
      <c r="F118" s="84" t="s">
        <v>455</v>
      </c>
      <c r="H118" s="82">
        <v>1</v>
      </c>
      <c r="I118" s="81">
        <v>3</v>
      </c>
      <c r="K118" s="4" t="s">
        <v>61</v>
      </c>
      <c r="L118" s="4">
        <v>-1</v>
      </c>
      <c r="N118" s="83">
        <v>3.1315789473684212</v>
      </c>
      <c r="O118" s="83">
        <v>3.1315789473684212</v>
      </c>
      <c r="P118" s="122">
        <v>1</v>
      </c>
      <c r="Q118" s="81">
        <v>2</v>
      </c>
      <c r="S118" s="83">
        <v>3.1315789473684212</v>
      </c>
      <c r="T118" s="83">
        <v>3.1315789473684212</v>
      </c>
      <c r="U118" s="122">
        <v>1</v>
      </c>
      <c r="V118" s="81">
        <v>2</v>
      </c>
      <c r="X118" s="4" t="s">
        <v>61</v>
      </c>
      <c r="Y118" s="4">
        <v>0</v>
      </c>
      <c r="AA118" s="109">
        <v>0</v>
      </c>
      <c r="AB118" s="109">
        <v>82999.584141630243</v>
      </c>
      <c r="AC118" s="111">
        <f t="shared" si="15"/>
        <v>0</v>
      </c>
      <c r="AD118" s="74">
        <v>-1</v>
      </c>
      <c r="AF118" s="109">
        <f>VLOOKUP(B118, [3]Foglio3!$C$4:$I$53, 6, FALSE)</f>
        <v>25417</v>
      </c>
      <c r="AG118" s="109">
        <f>VLOOKUP(B118, [3]Foglio3!$C$4:$I$53, 7, FALSE)</f>
        <v>0</v>
      </c>
      <c r="AI118" s="74">
        <f>+VLOOKUP(E118,'[1]C9 INTERA PRODUZIONE'!$B$1:$E$119,4,0)</f>
        <v>176</v>
      </c>
      <c r="AJ118" s="74">
        <v>1</v>
      </c>
      <c r="AL118" s="74" t="s">
        <v>606</v>
      </c>
      <c r="AM118" s="74" t="s">
        <v>606</v>
      </c>
      <c r="AN118" s="74" t="s">
        <v>606</v>
      </c>
      <c r="AO118" s="74" t="s">
        <v>606</v>
      </c>
      <c r="AQ118" s="111">
        <f>+VLOOKUP(E118,[2]LAVORATO!$C$9:$P$217,14,0)</f>
        <v>3.417194447163751E-2</v>
      </c>
      <c r="AR118" s="109">
        <f>+VLOOKUP(E118,[2]LAVORATO!$C$8:$V$217,20,0)</f>
        <v>0</v>
      </c>
      <c r="AT118" s="74" t="s">
        <v>609</v>
      </c>
      <c r="AU118" s="74">
        <v>0</v>
      </c>
      <c r="AX118" s="114">
        <f t="shared" si="14"/>
        <v>6</v>
      </c>
    </row>
    <row r="119" spans="1:50" x14ac:dyDescent="0.25">
      <c r="A119" s="84">
        <v>206</v>
      </c>
      <c r="B119" s="100">
        <v>8621</v>
      </c>
      <c r="C119" s="88" t="s">
        <v>307</v>
      </c>
      <c r="D119" s="84">
        <v>11</v>
      </c>
      <c r="E119" s="88" t="s">
        <v>571</v>
      </c>
      <c r="F119" s="84" t="s">
        <v>455</v>
      </c>
      <c r="H119" s="82">
        <v>1</v>
      </c>
      <c r="I119" s="81">
        <v>3</v>
      </c>
      <c r="K119" s="4" t="s">
        <v>60</v>
      </c>
      <c r="L119" s="4">
        <v>3</v>
      </c>
      <c r="N119" s="83">
        <v>14.631578947368421</v>
      </c>
      <c r="O119" s="83">
        <v>15.947368421052632</v>
      </c>
      <c r="P119" s="122">
        <v>0.91749174917491749</v>
      </c>
      <c r="Q119" s="81">
        <v>2</v>
      </c>
      <c r="S119" s="83">
        <v>11.631578947368421</v>
      </c>
      <c r="T119" s="83">
        <v>14.631578947368421</v>
      </c>
      <c r="U119" s="122">
        <v>0.79496402877697847</v>
      </c>
      <c r="V119" s="81">
        <v>2</v>
      </c>
      <c r="X119" s="4" t="s">
        <v>60</v>
      </c>
      <c r="Y119" s="4">
        <v>1</v>
      </c>
      <c r="AA119" s="109">
        <v>40327.379193210334</v>
      </c>
      <c r="AB119" s="109">
        <v>328752.19916432537</v>
      </c>
      <c r="AC119" s="111">
        <f t="shared" si="15"/>
        <v>0.12266801346339547</v>
      </c>
      <c r="AD119" s="74">
        <v>3</v>
      </c>
      <c r="AF119" s="109">
        <f>VLOOKUP(B119, [3]Foglio3!$C$4:$I$53, 6, FALSE)</f>
        <v>112503.86335146126</v>
      </c>
      <c r="AG119" s="109">
        <f>VLOOKUP(B119, [3]Foglio3!$C$4:$I$53, 7, FALSE)</f>
        <v>0</v>
      </c>
      <c r="AI119" s="74">
        <f>+VLOOKUP(E119,'[1]C9 INTERA PRODUZIONE'!$B$1:$E$119,4,0)</f>
        <v>299</v>
      </c>
      <c r="AJ119" s="74">
        <v>3</v>
      </c>
      <c r="AL119" s="74" t="s">
        <v>606</v>
      </c>
      <c r="AM119" s="74" t="s">
        <v>606</v>
      </c>
      <c r="AN119" s="74" t="s">
        <v>606</v>
      </c>
      <c r="AO119" s="74" t="s">
        <v>606</v>
      </c>
      <c r="AQ119" s="111">
        <f>+VLOOKUP(E119,[2]LAVORATO!$C$9:$P$217,14,0)</f>
        <v>-8.5349666385479639E-2</v>
      </c>
      <c r="AR119" s="109">
        <f>+VLOOKUP(E119,[2]LAVORATO!$C$8:$V$217,20,0)</f>
        <v>2</v>
      </c>
      <c r="AT119" s="74" t="s">
        <v>609</v>
      </c>
      <c r="AU119" s="74">
        <v>0</v>
      </c>
      <c r="AX119" s="114">
        <f t="shared" si="14"/>
        <v>19</v>
      </c>
    </row>
    <row r="120" spans="1:50" x14ac:dyDescent="0.25">
      <c r="A120" s="84">
        <v>206</v>
      </c>
      <c r="B120" s="100">
        <v>8714</v>
      </c>
      <c r="C120" s="88" t="s">
        <v>404</v>
      </c>
      <c r="D120" s="84">
        <v>11</v>
      </c>
      <c r="E120" s="88" t="s">
        <v>572</v>
      </c>
      <c r="F120" s="84" t="s">
        <v>455</v>
      </c>
      <c r="H120" s="82">
        <v>0.6</v>
      </c>
      <c r="I120" s="81">
        <v>3</v>
      </c>
      <c r="K120" s="4" t="s">
        <v>60</v>
      </c>
      <c r="L120" s="4">
        <v>3</v>
      </c>
      <c r="N120" s="83">
        <v>3.2982456140350878</v>
      </c>
      <c r="O120" s="83">
        <v>5.4035087719298245</v>
      </c>
      <c r="P120" s="122">
        <v>0.61038961038961037</v>
      </c>
      <c r="Q120" s="81">
        <v>0</v>
      </c>
      <c r="S120" s="83">
        <v>2.6315789473684212</v>
      </c>
      <c r="T120" s="83">
        <v>3.2982456140350878</v>
      </c>
      <c r="U120" s="122">
        <v>0.79787234042553201</v>
      </c>
      <c r="V120" s="81">
        <v>2</v>
      </c>
      <c r="X120" s="4" t="s">
        <v>60</v>
      </c>
      <c r="Y120" s="4">
        <v>1</v>
      </c>
      <c r="AA120" s="109">
        <v>5025.1667866124917</v>
      </c>
      <c r="AB120" s="109">
        <v>86930.096213387544</v>
      </c>
      <c r="AC120" s="111">
        <f t="shared" si="15"/>
        <v>5.7806985215766944E-2</v>
      </c>
      <c r="AD120" s="74">
        <v>2</v>
      </c>
      <c r="AF120" s="109">
        <f>VLOOKUP(B120, [3]Foglio3!$C$4:$I$53, 6, FALSE)</f>
        <v>34091.653269439354</v>
      </c>
      <c r="AG120" s="109" t="str">
        <f>VLOOKUP(B120, [3]Foglio3!$C$4:$I$53, 7, FALSE)</f>
        <v>Esente</v>
      </c>
      <c r="AI120" s="74">
        <f>+VLOOKUP(E120,'[1]C9 INTERA PRODUZIONE'!$B$1:$E$119,4,0)</f>
        <v>282</v>
      </c>
      <c r="AJ120" s="74">
        <v>3</v>
      </c>
      <c r="AL120" s="74" t="s">
        <v>606</v>
      </c>
      <c r="AM120" s="74" t="s">
        <v>606</v>
      </c>
      <c r="AN120" s="74" t="s">
        <v>606</v>
      </c>
      <c r="AO120" s="74" t="s">
        <v>606</v>
      </c>
      <c r="AQ120" s="111">
        <f>+VLOOKUP(E120,[2]LAVORATO!$C$9:$P$217,14,0)</f>
        <v>-1.330318487403076E-2</v>
      </c>
      <c r="AR120" s="109">
        <f>+VLOOKUP(E120,[2]LAVORATO!$C$8:$V$217,20,0)</f>
        <v>1</v>
      </c>
      <c r="AT120" s="74" t="s">
        <v>609</v>
      </c>
      <c r="AU120" s="74">
        <v>0</v>
      </c>
      <c r="AX120" s="114">
        <f>+I120+L120+Q120+V120+Y120+AD120+AJ120+AR120+AU120</f>
        <v>15</v>
      </c>
    </row>
    <row r="121" spans="1:50" x14ac:dyDescent="0.25">
      <c r="A121" s="84">
        <v>206</v>
      </c>
      <c r="B121" s="100">
        <v>8810</v>
      </c>
      <c r="C121" s="88" t="s">
        <v>405</v>
      </c>
      <c r="D121" s="84">
        <v>11</v>
      </c>
      <c r="E121" s="88" t="s">
        <v>573</v>
      </c>
      <c r="F121" s="84" t="s">
        <v>455</v>
      </c>
      <c r="H121" s="123">
        <v>0.5</v>
      </c>
      <c r="I121" s="81">
        <v>2</v>
      </c>
      <c r="K121" s="4" t="s">
        <v>60</v>
      </c>
      <c r="L121" s="4">
        <v>3</v>
      </c>
      <c r="N121" s="83">
        <v>8.7828947368421044</v>
      </c>
      <c r="O121" s="83">
        <v>8.7828947368421044</v>
      </c>
      <c r="P121" s="122">
        <v>1</v>
      </c>
      <c r="Q121" s="81">
        <v>2</v>
      </c>
      <c r="S121" s="83">
        <v>5.8662280701754383</v>
      </c>
      <c r="T121" s="83">
        <v>8.7828947368421044</v>
      </c>
      <c r="U121" s="122">
        <v>0.66791510611735339</v>
      </c>
      <c r="V121" s="81">
        <v>2</v>
      </c>
      <c r="X121" s="4" t="s">
        <v>60</v>
      </c>
      <c r="Y121" s="4">
        <v>1</v>
      </c>
      <c r="AA121" s="109">
        <v>20290.321183045045</v>
      </c>
      <c r="AB121" s="109">
        <v>203443.07981695511</v>
      </c>
      <c r="AC121" s="111">
        <f t="shared" si="15"/>
        <v>9.9734634381768897E-2</v>
      </c>
      <c r="AD121" s="74">
        <v>2</v>
      </c>
      <c r="AF121" s="109">
        <f>VLOOKUP(B121, [3]Foglio3!$C$4:$I$53, 6, FALSE)</f>
        <v>79784.92190048199</v>
      </c>
      <c r="AG121" s="109">
        <f>VLOOKUP(B121, [3]Foglio3!$C$4:$I$53, 7, FALSE)</f>
        <v>0</v>
      </c>
      <c r="AI121" s="74">
        <f>+VLOOKUP(E121,'[1]C9 INTERA PRODUZIONE'!$B$1:$E$119,4,0)</f>
        <v>271</v>
      </c>
      <c r="AJ121" s="74">
        <v>3</v>
      </c>
      <c r="AL121" s="74" t="s">
        <v>606</v>
      </c>
      <c r="AM121" s="74" t="s">
        <v>606</v>
      </c>
      <c r="AN121" s="74" t="s">
        <v>606</v>
      </c>
      <c r="AO121" s="74" t="s">
        <v>606</v>
      </c>
      <c r="AQ121" s="111">
        <f>+VLOOKUP(E121,[2]LAVORATO!$C$9:$P$217,14,0)</f>
        <v>4.3437138243741014E-2</v>
      </c>
      <c r="AR121" s="109">
        <f>+VLOOKUP(E121,[2]LAVORATO!$C$8:$V$217,20,0)</f>
        <v>0</v>
      </c>
      <c r="AT121" s="74" t="s">
        <v>609</v>
      </c>
      <c r="AU121" s="74">
        <v>0</v>
      </c>
      <c r="AX121" s="114">
        <f t="shared" si="14"/>
        <v>15</v>
      </c>
    </row>
    <row r="122" spans="1:50" x14ac:dyDescent="0.25">
      <c r="A122" s="84">
        <v>206</v>
      </c>
      <c r="B122" s="100">
        <v>8813</v>
      </c>
      <c r="C122" s="88" t="s">
        <v>406</v>
      </c>
      <c r="D122" s="84">
        <v>11</v>
      </c>
      <c r="E122" s="88" t="s">
        <v>574</v>
      </c>
      <c r="F122" s="84" t="s">
        <v>455</v>
      </c>
      <c r="H122" s="82">
        <v>1</v>
      </c>
      <c r="I122" s="81">
        <v>3</v>
      </c>
      <c r="K122" s="4" t="s">
        <v>60</v>
      </c>
      <c r="L122" s="4">
        <v>3</v>
      </c>
      <c r="N122" s="83">
        <v>7.807017543859649</v>
      </c>
      <c r="O122" s="83">
        <v>8.3333333333333339</v>
      </c>
      <c r="P122" s="122">
        <v>0.93684210526315781</v>
      </c>
      <c r="Q122" s="81">
        <v>2</v>
      </c>
      <c r="S122" s="83">
        <v>4.4736842105263159</v>
      </c>
      <c r="T122" s="83">
        <v>7.807017543859649</v>
      </c>
      <c r="U122" s="122">
        <v>0.57303370786516861</v>
      </c>
      <c r="V122" s="81">
        <v>2</v>
      </c>
      <c r="X122" s="4" t="s">
        <v>60</v>
      </c>
      <c r="Y122" s="4">
        <v>1</v>
      </c>
      <c r="AA122" s="109">
        <v>24913.172416745321</v>
      </c>
      <c r="AB122" s="109">
        <v>107632.27858325451</v>
      </c>
      <c r="AC122" s="111">
        <f t="shared" si="15"/>
        <v>0.23146562299593765</v>
      </c>
      <c r="AD122" s="74">
        <v>3</v>
      </c>
      <c r="AF122" s="109">
        <f>VLOOKUP(B122, [3]Foglio3!$C$4:$I$53, 6, FALSE)</f>
        <v>42209.900833151085</v>
      </c>
      <c r="AG122" s="109">
        <f>VLOOKUP(B122, [3]Foglio3!$C$4:$I$53, 7, FALSE)</f>
        <v>0</v>
      </c>
      <c r="AI122" s="74">
        <f>+VLOOKUP(E122,'[1]C9 INTERA PRODUZIONE'!$B$1:$E$119,4,0)</f>
        <v>301</v>
      </c>
      <c r="AJ122" s="74">
        <v>3</v>
      </c>
      <c r="AL122" s="74" t="s">
        <v>606</v>
      </c>
      <c r="AM122" s="74" t="s">
        <v>606</v>
      </c>
      <c r="AN122" s="74" t="s">
        <v>606</v>
      </c>
      <c r="AO122" s="74" t="s">
        <v>606</v>
      </c>
      <c r="AQ122" s="111">
        <f>+VLOOKUP(E122,[2]LAVORATO!$C$9:$P$217,14,0)</f>
        <v>4.1234134802432681E-2</v>
      </c>
      <c r="AR122" s="109">
        <f>+VLOOKUP(E122,[2]LAVORATO!$C$8:$V$217,20,0)</f>
        <v>0</v>
      </c>
      <c r="AT122" s="74" t="s">
        <v>609</v>
      </c>
      <c r="AU122" s="74">
        <v>0</v>
      </c>
      <c r="AX122" s="114">
        <f t="shared" si="14"/>
        <v>17</v>
      </c>
    </row>
    <row r="123" spans="1:50" x14ac:dyDescent="0.25">
      <c r="A123" s="84">
        <v>206</v>
      </c>
      <c r="B123" s="100">
        <v>9012</v>
      </c>
      <c r="C123" s="88" t="s">
        <v>407</v>
      </c>
      <c r="D123" s="84">
        <v>11</v>
      </c>
      <c r="E123" s="88" t="s">
        <v>575</v>
      </c>
      <c r="F123" s="84" t="s">
        <v>455</v>
      </c>
      <c r="H123" s="82">
        <v>1</v>
      </c>
      <c r="I123" s="81">
        <v>3</v>
      </c>
      <c r="K123" s="4" t="s">
        <v>604</v>
      </c>
      <c r="L123" s="4">
        <v>3</v>
      </c>
      <c r="N123" s="83">
        <v>6.9502923976608182</v>
      </c>
      <c r="O123" s="83">
        <v>7.8187134502923978</v>
      </c>
      <c r="P123" s="122">
        <v>0.88893044128646215</v>
      </c>
      <c r="Q123" s="81">
        <v>2</v>
      </c>
      <c r="S123" s="83">
        <v>4.8947368421052628</v>
      </c>
      <c r="T123" s="83">
        <v>6.9502923976608182</v>
      </c>
      <c r="U123" s="122">
        <v>0.7042490534286916</v>
      </c>
      <c r="V123" s="81">
        <v>2</v>
      </c>
      <c r="X123" s="4" t="s">
        <v>61</v>
      </c>
      <c r="Y123" s="4">
        <v>0</v>
      </c>
      <c r="AA123" s="109">
        <v>4163.5436123948602</v>
      </c>
      <c r="AB123" s="109">
        <v>243823.92638760564</v>
      </c>
      <c r="AC123" s="111">
        <f t="shared" si="15"/>
        <v>1.7076025614385752E-2</v>
      </c>
      <c r="AD123" s="74">
        <v>0</v>
      </c>
      <c r="AF123" s="109">
        <f>VLOOKUP(B123, [3]Foglio3!$C$4:$I$53, 6, FALSE)</f>
        <v>85313</v>
      </c>
      <c r="AG123" s="109">
        <f>VLOOKUP(B123, [3]Foglio3!$C$4:$I$53, 7, FALSE)</f>
        <v>0</v>
      </c>
      <c r="AI123" s="74">
        <f>+VLOOKUP(E123,'[1]C9 INTERA PRODUZIONE'!$B$1:$E$119,4,0)</f>
        <v>277</v>
      </c>
      <c r="AJ123" s="74">
        <v>3</v>
      </c>
      <c r="AL123" s="74" t="s">
        <v>606</v>
      </c>
      <c r="AM123" s="74" t="s">
        <v>606</v>
      </c>
      <c r="AN123" s="74" t="s">
        <v>606</v>
      </c>
      <c r="AO123" s="74" t="s">
        <v>606</v>
      </c>
      <c r="AQ123" s="111">
        <f>+VLOOKUP(E123,[2]LAVORATO!$C$9:$P$217,14,0)</f>
        <v>-5.381105592448248E-2</v>
      </c>
      <c r="AR123" s="109">
        <f>+VLOOKUP(E123,[2]LAVORATO!$C$8:$V$217,20,0)</f>
        <v>2</v>
      </c>
      <c r="AT123" s="74" t="s">
        <v>609</v>
      </c>
      <c r="AU123" s="74">
        <v>0</v>
      </c>
      <c r="AX123" s="114">
        <f t="shared" si="14"/>
        <v>15</v>
      </c>
    </row>
    <row r="124" spans="1:50" x14ac:dyDescent="0.25">
      <c r="A124" s="84">
        <v>206</v>
      </c>
      <c r="B124" s="100" t="s">
        <v>376</v>
      </c>
      <c r="C124" s="88" t="s">
        <v>408</v>
      </c>
      <c r="D124" s="84">
        <v>11</v>
      </c>
      <c r="E124" s="88" t="s">
        <v>576</v>
      </c>
      <c r="F124" s="84" t="s">
        <v>455</v>
      </c>
      <c r="H124" s="123">
        <v>0.5</v>
      </c>
      <c r="I124" s="81">
        <v>2</v>
      </c>
      <c r="K124" s="4" t="s">
        <v>60</v>
      </c>
      <c r="L124" s="4">
        <v>3</v>
      </c>
      <c r="N124" s="83">
        <v>5.2894736842105265</v>
      </c>
      <c r="O124" s="83">
        <v>5.2894736842105265</v>
      </c>
      <c r="P124" s="122">
        <v>1</v>
      </c>
      <c r="Q124" s="81">
        <v>2</v>
      </c>
      <c r="S124" s="83">
        <v>5.2894736842105265</v>
      </c>
      <c r="T124" s="83">
        <v>5.2894736842105265</v>
      </c>
      <c r="U124" s="122">
        <v>1</v>
      </c>
      <c r="V124" s="81">
        <v>2</v>
      </c>
      <c r="X124" s="4" t="s">
        <v>60</v>
      </c>
      <c r="Y124" s="4">
        <v>1</v>
      </c>
      <c r="AA124" s="109">
        <v>490.57175236886724</v>
      </c>
      <c r="AB124" s="109">
        <v>11601.21124763113</v>
      </c>
      <c r="AC124" s="111">
        <f t="shared" si="15"/>
        <v>4.2286252865970167E-2</v>
      </c>
      <c r="AD124" s="74">
        <v>1</v>
      </c>
      <c r="AF124" s="109">
        <f>VLOOKUP(B124, [3]Foglio3!$C$4:$I$53, 6, FALSE)</f>
        <v>4334</v>
      </c>
      <c r="AG124" s="109" t="str">
        <f>VLOOKUP(B124, [3]Foglio3!$C$4:$I$53, 7, FALSE)</f>
        <v>Esente</v>
      </c>
      <c r="AI124" s="74">
        <f>+VLOOKUP(E124,'[1]C9 INTERA PRODUZIONE'!$B$1:$E$119,4,0)</f>
        <v>94</v>
      </c>
      <c r="AJ124" s="74">
        <v>-1</v>
      </c>
      <c r="AL124" s="74" t="s">
        <v>606</v>
      </c>
      <c r="AM124" s="74" t="s">
        <v>606</v>
      </c>
      <c r="AN124" s="74" t="s">
        <v>606</v>
      </c>
      <c r="AO124" s="74" t="s">
        <v>606</v>
      </c>
      <c r="AQ124" s="111">
        <f>+VLOOKUP(E124,[2]LAVORATO!$C$9:$P$217,14,0)</f>
        <v>6.197463394256357E-2</v>
      </c>
      <c r="AR124" s="109">
        <f>+VLOOKUP(E124,[2]LAVORATO!$C$8:$V$217,20,0)</f>
        <v>0</v>
      </c>
      <c r="AT124" s="74" t="s">
        <v>607</v>
      </c>
      <c r="AU124" s="74">
        <v>-1</v>
      </c>
      <c r="AX124" s="114">
        <f>+I124+L124+Q124+V124+Y124+AD124+AJ124+AR124+AU124</f>
        <v>9</v>
      </c>
    </row>
    <row r="125" spans="1:50" x14ac:dyDescent="0.25">
      <c r="A125" s="84">
        <v>206</v>
      </c>
      <c r="B125" s="100">
        <v>150102</v>
      </c>
      <c r="C125" s="88" t="s">
        <v>377</v>
      </c>
      <c r="D125" s="84">
        <v>11</v>
      </c>
      <c r="E125" s="88" t="s">
        <v>577</v>
      </c>
      <c r="F125" s="84" t="s">
        <v>455</v>
      </c>
      <c r="H125" s="82">
        <v>1</v>
      </c>
      <c r="I125" s="81">
        <v>3</v>
      </c>
      <c r="K125" s="4" t="s">
        <v>604</v>
      </c>
      <c r="L125" s="4">
        <v>3</v>
      </c>
      <c r="N125" s="83">
        <v>3.0614035087719298</v>
      </c>
      <c r="O125" s="83">
        <v>3.1666666666666665</v>
      </c>
      <c r="P125" s="122">
        <v>0.96675900277008309</v>
      </c>
      <c r="Q125" s="81">
        <v>2</v>
      </c>
      <c r="S125" s="83">
        <v>2.0614035087719298</v>
      </c>
      <c r="T125" s="83">
        <v>3.0614035087719298</v>
      </c>
      <c r="U125" s="122">
        <v>0.67335243553008595</v>
      </c>
      <c r="V125" s="81">
        <v>2</v>
      </c>
      <c r="X125" s="4" t="s">
        <v>61</v>
      </c>
      <c r="Y125" s="4">
        <v>0</v>
      </c>
      <c r="AA125" s="109">
        <v>0</v>
      </c>
      <c r="AB125" s="109">
        <v>406.9057465802918</v>
      </c>
      <c r="AC125" s="111">
        <f t="shared" si="15"/>
        <v>0</v>
      </c>
      <c r="AD125" s="74">
        <v>-1</v>
      </c>
      <c r="AF125" s="109">
        <f>VLOOKUP(B125, [3]Foglio3!$C$4:$I$53, 6, FALSE)</f>
        <v>126</v>
      </c>
      <c r="AG125" s="109" t="str">
        <f>VLOOKUP(B125, [3]Foglio3!$C$4:$I$53, 7, FALSE)</f>
        <v>Esente</v>
      </c>
      <c r="AI125" s="74">
        <f>+VLOOKUP(E125,'[1]C9 INTERA PRODUZIONE'!$B$1:$E$119,4,0)</f>
        <v>12</v>
      </c>
      <c r="AJ125" s="74">
        <v>-1</v>
      </c>
      <c r="AL125" s="74" t="s">
        <v>606</v>
      </c>
      <c r="AM125" s="74" t="s">
        <v>606</v>
      </c>
      <c r="AN125" s="74" t="s">
        <v>606</v>
      </c>
      <c r="AO125" s="74" t="s">
        <v>606</v>
      </c>
      <c r="AQ125" s="111">
        <f>+VLOOKUP(E125,[2]LAVORATO!$C$9:$P$217,14,0)</f>
        <v>-0.18441948404213088</v>
      </c>
      <c r="AR125" s="109">
        <f>+VLOOKUP(E125,[2]LAVORATO!$C$8:$V$217,20,0)</f>
        <v>3</v>
      </c>
      <c r="AT125" s="74" t="s">
        <v>609</v>
      </c>
      <c r="AU125" s="74">
        <v>0</v>
      </c>
      <c r="AX125" s="114">
        <f>+I125+L125+Q125+V125+Y125+AD125+AJ125+AR125+AU125</f>
        <v>11</v>
      </c>
    </row>
    <row r="126" spans="1:50" x14ac:dyDescent="0.25">
      <c r="A126" s="84">
        <v>206</v>
      </c>
      <c r="B126" s="100">
        <v>731200</v>
      </c>
      <c r="C126" s="88" t="s">
        <v>409</v>
      </c>
      <c r="D126" s="84">
        <v>11</v>
      </c>
      <c r="E126" s="88" t="s">
        <v>578</v>
      </c>
      <c r="F126" s="84" t="s">
        <v>455</v>
      </c>
      <c r="H126" s="82">
        <v>0.67</v>
      </c>
      <c r="I126" s="81">
        <v>3</v>
      </c>
      <c r="K126" s="4" t="s">
        <v>60</v>
      </c>
      <c r="L126" s="4">
        <v>3</v>
      </c>
      <c r="N126" s="83">
        <v>6.7368421052631575</v>
      </c>
      <c r="O126" s="83">
        <v>7.7894736842105265</v>
      </c>
      <c r="P126" s="122">
        <v>0.8648648648648648</v>
      </c>
      <c r="Q126" s="81">
        <v>2</v>
      </c>
      <c r="S126" s="83">
        <v>3.736842105263158</v>
      </c>
      <c r="T126" s="83">
        <v>6.7368421052631575</v>
      </c>
      <c r="U126" s="122">
        <v>0.5546875</v>
      </c>
      <c r="V126" s="81">
        <v>2</v>
      </c>
      <c r="X126" s="4" t="s">
        <v>60</v>
      </c>
      <c r="Y126" s="4">
        <v>1</v>
      </c>
      <c r="AA126" s="109">
        <v>7536.2059766704333</v>
      </c>
      <c r="AB126" s="109">
        <v>178981.71957691215</v>
      </c>
      <c r="AC126" s="111">
        <f>+AA126/AB126</f>
        <v>4.2106009454401121E-2</v>
      </c>
      <c r="AD126" s="74">
        <v>1</v>
      </c>
      <c r="AF126" s="109">
        <f>VLOOKUP(B126, [3]Foglio3!$C$4:$I$53, 6, FALSE)</f>
        <v>60218</v>
      </c>
      <c r="AG126" s="109">
        <f>VLOOKUP(B126, [3]Foglio3!$C$4:$I$53, 7, FALSE)</f>
        <v>0</v>
      </c>
      <c r="AI126" s="74">
        <f>+VLOOKUP(E126,'[1]C9 INTERA PRODUZIONE'!$B$1:$E$119,4,0)</f>
        <v>194</v>
      </c>
      <c r="AJ126" s="74">
        <v>2</v>
      </c>
      <c r="AL126" s="74" t="s">
        <v>606</v>
      </c>
      <c r="AM126" s="74" t="s">
        <v>606</v>
      </c>
      <c r="AN126" s="74" t="s">
        <v>606</v>
      </c>
      <c r="AO126" s="74" t="s">
        <v>606</v>
      </c>
      <c r="AQ126" s="111">
        <f>+VLOOKUP(E126,[2]LAVORATO!$C$9:$P$217,14,0)</f>
        <v>-8.2627183989821464E-3</v>
      </c>
      <c r="AR126" s="109">
        <f>+VLOOKUP(E126,[2]LAVORATO!$C$8:$V$217,20,0)</f>
        <v>1</v>
      </c>
      <c r="AT126" s="74" t="s">
        <v>609</v>
      </c>
      <c r="AU126" s="74">
        <v>0</v>
      </c>
      <c r="AX126" s="114">
        <f t="shared" si="14"/>
        <v>15</v>
      </c>
    </row>
    <row r="127" spans="1:50" x14ac:dyDescent="0.25">
      <c r="A127" s="84">
        <v>206</v>
      </c>
      <c r="B127" s="100">
        <v>750300</v>
      </c>
      <c r="C127" s="88" t="s">
        <v>410</v>
      </c>
      <c r="D127" s="84">
        <v>11</v>
      </c>
      <c r="E127" s="88" t="s">
        <v>579</v>
      </c>
      <c r="F127" s="84" t="s">
        <v>455</v>
      </c>
      <c r="H127" s="82">
        <v>1</v>
      </c>
      <c r="I127" s="81">
        <v>3</v>
      </c>
      <c r="K127" s="4" t="s">
        <v>60</v>
      </c>
      <c r="L127" s="4">
        <v>3</v>
      </c>
      <c r="N127" s="83">
        <v>5.6666666666666661</v>
      </c>
      <c r="O127" s="83">
        <v>5.6666666666666661</v>
      </c>
      <c r="P127" s="122">
        <v>1</v>
      </c>
      <c r="Q127" s="81">
        <v>2</v>
      </c>
      <c r="S127" s="83">
        <v>3.5</v>
      </c>
      <c r="T127" s="83">
        <v>5.6666666666666661</v>
      </c>
      <c r="U127" s="122">
        <v>0.61764705882352944</v>
      </c>
      <c r="V127" s="81">
        <v>2</v>
      </c>
      <c r="X127" s="4" t="s">
        <v>60</v>
      </c>
      <c r="Y127" s="4">
        <v>1</v>
      </c>
      <c r="AA127" s="109">
        <v>14598.900562578405</v>
      </c>
      <c r="AB127" s="109">
        <v>207061.20262682281</v>
      </c>
      <c r="AC127" s="111">
        <f t="shared" si="15"/>
        <v>7.0505243750995469E-2</v>
      </c>
      <c r="AD127" s="74">
        <v>2</v>
      </c>
      <c r="AF127" s="109">
        <f>VLOOKUP(B127, [3]Foglio3!$C$4:$I$53, 6, FALSE)</f>
        <v>67487.393348791695</v>
      </c>
      <c r="AG127" s="109">
        <f>VLOOKUP(B127, [3]Foglio3!$C$4:$I$53, 7, FALSE)</f>
        <v>0</v>
      </c>
      <c r="AI127" s="74">
        <f>+VLOOKUP(E127,'[1]C9 INTERA PRODUZIONE'!$B$1:$E$119,4,0)</f>
        <v>213</v>
      </c>
      <c r="AJ127" s="74">
        <v>3</v>
      </c>
      <c r="AL127" s="74" t="s">
        <v>606</v>
      </c>
      <c r="AM127" s="74" t="s">
        <v>606</v>
      </c>
      <c r="AN127" s="74" t="s">
        <v>606</v>
      </c>
      <c r="AO127" s="74" t="s">
        <v>606</v>
      </c>
      <c r="AQ127" s="111">
        <f>+VLOOKUP(E127,[2]LAVORATO!$C$9:$P$217,14,0)</f>
        <v>2.112731238892504E-2</v>
      </c>
      <c r="AR127" s="109">
        <f>+VLOOKUP(E127,[2]LAVORATO!$C$8:$V$217,20,0)</f>
        <v>0</v>
      </c>
      <c r="AT127" s="74" t="s">
        <v>609</v>
      </c>
      <c r="AU127" s="74">
        <v>0</v>
      </c>
      <c r="AX127" s="114">
        <f t="shared" si="14"/>
        <v>16</v>
      </c>
    </row>
    <row r="128" spans="1:50" x14ac:dyDescent="0.25">
      <c r="A128" s="84">
        <v>206</v>
      </c>
      <c r="B128" s="100">
        <v>750500</v>
      </c>
      <c r="C128" s="88" t="s">
        <v>411</v>
      </c>
      <c r="D128" s="84">
        <v>11</v>
      </c>
      <c r="E128" s="88" t="s">
        <v>580</v>
      </c>
      <c r="F128" s="84" t="s">
        <v>455</v>
      </c>
      <c r="H128" s="82">
        <v>1</v>
      </c>
      <c r="I128" s="81">
        <v>3</v>
      </c>
      <c r="K128" s="4" t="s">
        <v>60</v>
      </c>
      <c r="L128" s="4">
        <v>3</v>
      </c>
      <c r="N128" s="83">
        <v>8.8961988304093573</v>
      </c>
      <c r="O128" s="83">
        <v>8.8961988304093573</v>
      </c>
      <c r="P128" s="122">
        <v>1</v>
      </c>
      <c r="Q128" s="81">
        <v>2</v>
      </c>
      <c r="S128" s="83">
        <v>7.3684210526315788</v>
      </c>
      <c r="T128" s="83">
        <v>8.8961988304093573</v>
      </c>
      <c r="U128" s="122">
        <v>0.82826622843056685</v>
      </c>
      <c r="V128" s="81">
        <v>2</v>
      </c>
      <c r="X128" s="4" t="s">
        <v>61</v>
      </c>
      <c r="Y128" s="4">
        <v>0</v>
      </c>
      <c r="AA128" s="109">
        <v>87814.08726282377</v>
      </c>
      <c r="AB128" s="109">
        <v>250191.41673717741</v>
      </c>
      <c r="AC128" s="111">
        <f t="shared" si="15"/>
        <v>0.35098760943934076</v>
      </c>
      <c r="AD128" s="74">
        <v>3</v>
      </c>
      <c r="AF128" s="109">
        <f>VLOOKUP(B128, [3]Foglio3!$C$4:$I$53, 6, FALSE)</f>
        <v>97650.048436369922</v>
      </c>
      <c r="AG128" s="109">
        <f>VLOOKUP(B128, [3]Foglio3!$C$4:$I$53, 7, FALSE)</f>
        <v>0</v>
      </c>
      <c r="AI128" s="74">
        <f>+VLOOKUP(E128,'[1]C9 INTERA PRODUZIONE'!$B$1:$E$119,4,0)</f>
        <v>271</v>
      </c>
      <c r="AJ128" s="74">
        <v>3</v>
      </c>
      <c r="AL128" s="74" t="s">
        <v>606</v>
      </c>
      <c r="AM128" s="74" t="s">
        <v>606</v>
      </c>
      <c r="AN128" s="74" t="s">
        <v>606</v>
      </c>
      <c r="AO128" s="74" t="s">
        <v>606</v>
      </c>
      <c r="AQ128" s="111">
        <f>+VLOOKUP(E128,[2]LAVORATO!$C$9:$P$217,14,0)</f>
        <v>2.8362161384043586E-3</v>
      </c>
      <c r="AR128" s="109">
        <f>+VLOOKUP(E128,[2]LAVORATO!$C$8:$V$217,20,0)</f>
        <v>0</v>
      </c>
      <c r="AT128" s="74" t="s">
        <v>609</v>
      </c>
      <c r="AU128" s="74">
        <v>0</v>
      </c>
      <c r="AX128" s="114">
        <f t="shared" si="14"/>
        <v>16</v>
      </c>
    </row>
    <row r="129" spans="1:50" x14ac:dyDescent="0.25">
      <c r="A129" s="84">
        <v>206</v>
      </c>
      <c r="B129" s="100">
        <v>770100</v>
      </c>
      <c r="C129" s="88" t="s">
        <v>412</v>
      </c>
      <c r="D129" s="84">
        <v>11</v>
      </c>
      <c r="E129" s="88" t="s">
        <v>581</v>
      </c>
      <c r="F129" s="84" t="s">
        <v>455</v>
      </c>
      <c r="H129" s="82">
        <v>1</v>
      </c>
      <c r="I129" s="81">
        <v>3</v>
      </c>
      <c r="K129" s="4" t="s">
        <v>60</v>
      </c>
      <c r="L129" s="4">
        <v>3</v>
      </c>
      <c r="N129" s="83">
        <v>7.8947368421052628</v>
      </c>
      <c r="O129" s="83">
        <v>8.3157894736842106</v>
      </c>
      <c r="P129" s="122">
        <v>0.94936708860759489</v>
      </c>
      <c r="Q129" s="81">
        <v>2</v>
      </c>
      <c r="S129" s="83">
        <v>6.8947368421052628</v>
      </c>
      <c r="T129" s="83">
        <v>7.8947368421052628</v>
      </c>
      <c r="U129" s="122">
        <v>0.87333333333333329</v>
      </c>
      <c r="V129" s="81">
        <v>2</v>
      </c>
      <c r="X129" s="4" t="s">
        <v>60</v>
      </c>
      <c r="Y129" s="4">
        <v>1</v>
      </c>
      <c r="AA129" s="109">
        <v>14951.887384570957</v>
      </c>
      <c r="AB129" s="109">
        <v>22475.298615429023</v>
      </c>
      <c r="AC129" s="111">
        <f t="shared" si="15"/>
        <v>0.6652586753310884</v>
      </c>
      <c r="AD129" s="74">
        <v>3</v>
      </c>
      <c r="AF129" s="109">
        <f>VLOOKUP(B129, [3]Foglio3!$C$4:$I$53, 6, FALSE)</f>
        <v>8540.5916234675387</v>
      </c>
      <c r="AG129" s="109" t="str">
        <f>VLOOKUP(B129, [3]Foglio3!$C$4:$I$53, 7, FALSE)</f>
        <v>Esente</v>
      </c>
      <c r="AI129" s="74">
        <f>+VLOOKUP(E129,'[1]C9 INTERA PRODUZIONE'!$B$1:$E$119,4,0)</f>
        <v>265</v>
      </c>
      <c r="AJ129" s="74">
        <v>3</v>
      </c>
      <c r="AL129" s="74" t="s">
        <v>606</v>
      </c>
      <c r="AM129" s="74" t="s">
        <v>606</v>
      </c>
      <c r="AN129" s="74" t="s">
        <v>606</v>
      </c>
      <c r="AO129" s="74" t="s">
        <v>606</v>
      </c>
      <c r="AQ129" s="111">
        <f>+VLOOKUP(E129,[2]LAVORATO!$C$9:$P$217,14,0)</f>
        <v>-0.10546058557076904</v>
      </c>
      <c r="AR129" s="109">
        <f>+VLOOKUP(E129,[2]LAVORATO!$C$8:$V$217,20,0)</f>
        <v>3</v>
      </c>
      <c r="AT129" s="74" t="s">
        <v>609</v>
      </c>
      <c r="AU129" s="74">
        <v>0</v>
      </c>
      <c r="AX129" s="114">
        <f>+I129+L129+Q129+V129+Y129+AD129+AJ129+AR129+AU129</f>
        <v>20</v>
      </c>
    </row>
    <row r="130" spans="1:50" x14ac:dyDescent="0.25">
      <c r="A130" s="84">
        <v>206</v>
      </c>
      <c r="B130" s="100">
        <v>790100</v>
      </c>
      <c r="C130" s="88" t="s">
        <v>413</v>
      </c>
      <c r="D130" s="84">
        <v>11</v>
      </c>
      <c r="E130" s="88" t="s">
        <v>582</v>
      </c>
      <c r="F130" s="84" t="s">
        <v>455</v>
      </c>
      <c r="H130" s="82">
        <v>1</v>
      </c>
      <c r="I130" s="81">
        <v>3</v>
      </c>
      <c r="K130" s="4" t="s">
        <v>61</v>
      </c>
      <c r="L130" s="4">
        <v>-1</v>
      </c>
      <c r="N130" s="83">
        <v>3.3479532163742691</v>
      </c>
      <c r="O130" s="83">
        <v>4.9795321637426904</v>
      </c>
      <c r="P130" s="122">
        <v>0.67234292425132114</v>
      </c>
      <c r="Q130" s="81">
        <v>0</v>
      </c>
      <c r="S130" s="83">
        <v>1.9035087719298247</v>
      </c>
      <c r="T130" s="83">
        <v>3.3479532163742691</v>
      </c>
      <c r="U130" s="122">
        <v>0.56855895196506556</v>
      </c>
      <c r="V130" s="81">
        <v>2</v>
      </c>
      <c r="X130" s="4" t="s">
        <v>61</v>
      </c>
      <c r="Y130" s="4">
        <v>0</v>
      </c>
      <c r="AA130" s="109">
        <v>3945.5217967669814</v>
      </c>
      <c r="AB130" s="109">
        <v>47605.902203233039</v>
      </c>
      <c r="AC130" s="111">
        <f t="shared" si="15"/>
        <v>8.2878836744302492E-2</v>
      </c>
      <c r="AD130" s="74">
        <v>2</v>
      </c>
      <c r="AF130" s="109">
        <f>VLOOKUP(B130, [3]Foglio3!$C$4:$I$53, 6, FALSE)</f>
        <v>17942</v>
      </c>
      <c r="AG130" s="109">
        <f>VLOOKUP(B130, [3]Foglio3!$C$4:$I$53, 7, FALSE)</f>
        <v>0</v>
      </c>
      <c r="AI130" s="74">
        <f>+VLOOKUP(E130,'[1]C9 INTERA PRODUZIONE'!$B$1:$E$119,4,0)</f>
        <v>164</v>
      </c>
      <c r="AJ130" s="74">
        <v>1</v>
      </c>
      <c r="AL130" s="74" t="s">
        <v>606</v>
      </c>
      <c r="AM130" s="74" t="s">
        <v>606</v>
      </c>
      <c r="AN130" s="74" t="s">
        <v>606</v>
      </c>
      <c r="AO130" s="74" t="s">
        <v>606</v>
      </c>
      <c r="AQ130" s="111">
        <f>+VLOOKUP(E130,[2]LAVORATO!$C$9:$P$217,14,0)</f>
        <v>-6.3901288735546694E-2</v>
      </c>
      <c r="AR130" s="109">
        <f>+VLOOKUP(E130,[2]LAVORATO!$C$8:$V$217,20,0)</f>
        <v>2</v>
      </c>
      <c r="AT130" s="74" t="s">
        <v>609</v>
      </c>
      <c r="AU130" s="74">
        <v>0</v>
      </c>
      <c r="AX130" s="114">
        <f t="shared" si="14"/>
        <v>9</v>
      </c>
    </row>
    <row r="131" spans="1:50" x14ac:dyDescent="0.25">
      <c r="A131" s="84">
        <v>206</v>
      </c>
      <c r="B131" s="100" t="s">
        <v>414</v>
      </c>
      <c r="C131" s="88" t="s">
        <v>337</v>
      </c>
      <c r="D131" s="84">
        <v>11</v>
      </c>
      <c r="E131" s="88" t="s">
        <v>583</v>
      </c>
      <c r="F131" s="84" t="s">
        <v>455</v>
      </c>
      <c r="H131" s="82">
        <v>0.8</v>
      </c>
      <c r="I131" s="81">
        <v>3</v>
      </c>
      <c r="K131" s="4" t="s">
        <v>60</v>
      </c>
      <c r="L131" s="4">
        <v>3</v>
      </c>
      <c r="N131" s="83">
        <v>47.123659844054586</v>
      </c>
      <c r="O131" s="83">
        <v>47.123659844054586</v>
      </c>
      <c r="P131" s="122">
        <v>1</v>
      </c>
      <c r="Q131" s="81">
        <v>2</v>
      </c>
      <c r="S131" s="83">
        <v>29.23245614035088</v>
      </c>
      <c r="T131" s="83">
        <v>47.123659844054586</v>
      </c>
      <c r="U131" s="122">
        <v>0.62033501296565841</v>
      </c>
      <c r="V131" s="81">
        <v>2</v>
      </c>
      <c r="X131" s="4" t="s">
        <v>60</v>
      </c>
      <c r="Y131" s="4">
        <v>1</v>
      </c>
      <c r="AA131" s="109">
        <v>56119.196421530098</v>
      </c>
      <c r="AB131" s="109">
        <v>1408896.0395784597</v>
      </c>
      <c r="AC131" s="111">
        <f t="shared" si="15"/>
        <v>3.9832035043778607E-2</v>
      </c>
      <c r="AD131" s="74">
        <v>1</v>
      </c>
      <c r="AF131" s="109">
        <f>VLOOKUP(B131, [3]Foglio3!$C$4:$I$53, 6, FALSE)</f>
        <v>373142.20962634432</v>
      </c>
      <c r="AG131" s="109">
        <f>VLOOKUP(B131, [3]Foglio3!$C$4:$I$53, 7, FALSE)</f>
        <v>2</v>
      </c>
      <c r="AI131" s="74">
        <f>+VLOOKUP(E131,'[1]C9 INTERA PRODUZIONE'!$B$1:$E$119,4,0)</f>
        <v>354</v>
      </c>
      <c r="AJ131" s="74">
        <v>3</v>
      </c>
      <c r="AL131" s="74" t="s">
        <v>606</v>
      </c>
      <c r="AM131" s="74" t="s">
        <v>606</v>
      </c>
      <c r="AN131" s="74" t="s">
        <v>606</v>
      </c>
      <c r="AO131" s="74" t="s">
        <v>606</v>
      </c>
      <c r="AQ131" s="111">
        <f>+VLOOKUP(E131,[2]LAVORATO!$C$9:$P$217,14,0)</f>
        <v>-4.9975659525923588E-2</v>
      </c>
      <c r="AR131" s="109">
        <f>+VLOOKUP(E131,[2]LAVORATO!$C$8:$V$217,20,0)</f>
        <v>2</v>
      </c>
      <c r="AT131" s="74" t="s">
        <v>607</v>
      </c>
      <c r="AU131" s="74">
        <v>-1</v>
      </c>
      <c r="AX131" s="114">
        <f t="shared" si="14"/>
        <v>18</v>
      </c>
    </row>
    <row r="132" spans="1:50" x14ac:dyDescent="0.25">
      <c r="A132" s="84">
        <v>206</v>
      </c>
      <c r="B132" s="100" t="s">
        <v>415</v>
      </c>
      <c r="C132" s="88" t="s">
        <v>416</v>
      </c>
      <c r="D132" s="84">
        <v>11</v>
      </c>
      <c r="E132" s="88" t="s">
        <v>584</v>
      </c>
      <c r="F132" s="84" t="s">
        <v>455</v>
      </c>
      <c r="H132" s="82">
        <v>1</v>
      </c>
      <c r="I132" s="81">
        <v>3</v>
      </c>
      <c r="K132" s="4" t="s">
        <v>60</v>
      </c>
      <c r="L132" s="4">
        <v>3</v>
      </c>
      <c r="N132" s="83">
        <v>7.0477582846003894</v>
      </c>
      <c r="O132" s="83">
        <v>8.5214424951267045</v>
      </c>
      <c r="P132" s="122">
        <v>0.82706164931945558</v>
      </c>
      <c r="Q132" s="81">
        <v>2</v>
      </c>
      <c r="S132" s="83">
        <v>5.307017543859649</v>
      </c>
      <c r="T132" s="83">
        <v>7.0477582846003894</v>
      </c>
      <c r="U132" s="122">
        <v>0.75300788272714703</v>
      </c>
      <c r="V132" s="81">
        <v>2</v>
      </c>
      <c r="X132" s="4" t="s">
        <v>60</v>
      </c>
      <c r="Y132" s="4">
        <v>1</v>
      </c>
      <c r="AA132" s="109">
        <v>110347.9580438268</v>
      </c>
      <c r="AB132" s="109">
        <v>377092.42595617496</v>
      </c>
      <c r="AC132" s="111">
        <f t="shared" si="15"/>
        <v>0.29262841268695028</v>
      </c>
      <c r="AD132" s="74">
        <v>3</v>
      </c>
      <c r="AF132" s="109">
        <f>VLOOKUP(B132, [3]Foglio3!$C$4:$I$53, 6, FALSE)</f>
        <v>147876.07150876618</v>
      </c>
      <c r="AG132" s="109">
        <f>VLOOKUP(B132, [3]Foglio3!$C$4:$I$53, 7, FALSE)</f>
        <v>0</v>
      </c>
      <c r="AI132" s="74">
        <f>+VLOOKUP(E132,'[1]C9 INTERA PRODUZIONE'!$B$1:$E$119,4,0)</f>
        <v>265</v>
      </c>
      <c r="AJ132" s="74">
        <v>3</v>
      </c>
      <c r="AL132" s="74" t="s">
        <v>606</v>
      </c>
      <c r="AM132" s="74" t="s">
        <v>606</v>
      </c>
      <c r="AN132" s="74" t="s">
        <v>606</v>
      </c>
      <c r="AO132" s="74" t="s">
        <v>606</v>
      </c>
      <c r="AQ132" s="111">
        <f>+VLOOKUP(E132,[2]LAVORATO!$C$9:$P$217,14,0)</f>
        <v>-8.3596442590100576E-3</v>
      </c>
      <c r="AR132" s="109">
        <f>+VLOOKUP(E132,[2]LAVORATO!$C$8:$V$217,20,0)</f>
        <v>1</v>
      </c>
      <c r="AT132" s="74" t="s">
        <v>609</v>
      </c>
      <c r="AU132" s="74">
        <v>0</v>
      </c>
      <c r="AX132" s="114">
        <f t="shared" si="14"/>
        <v>18</v>
      </c>
    </row>
    <row r="133" spans="1:50" x14ac:dyDescent="0.25">
      <c r="A133" s="84">
        <v>206</v>
      </c>
      <c r="B133" s="100" t="s">
        <v>417</v>
      </c>
      <c r="C133" s="88" t="s">
        <v>418</v>
      </c>
      <c r="D133" s="84">
        <v>11</v>
      </c>
      <c r="E133" s="88" t="s">
        <v>585</v>
      </c>
      <c r="F133" s="84" t="s">
        <v>455</v>
      </c>
      <c r="H133" s="82">
        <v>1</v>
      </c>
      <c r="I133" s="81">
        <v>3</v>
      </c>
      <c r="K133" s="4" t="s">
        <v>60</v>
      </c>
      <c r="L133" s="4">
        <v>3</v>
      </c>
      <c r="N133" s="83">
        <v>12.478070175438598</v>
      </c>
      <c r="O133" s="83">
        <v>12.478070175438598</v>
      </c>
      <c r="P133" s="122">
        <v>1</v>
      </c>
      <c r="Q133" s="81">
        <v>2</v>
      </c>
      <c r="S133" s="83">
        <v>9.0614035087719316</v>
      </c>
      <c r="T133" s="83">
        <v>12.478070175438598</v>
      </c>
      <c r="U133" s="122">
        <v>0.72618629173989457</v>
      </c>
      <c r="V133" s="81">
        <v>2</v>
      </c>
      <c r="X133" s="4" t="s">
        <v>60</v>
      </c>
      <c r="Y133" s="4">
        <v>1</v>
      </c>
      <c r="AA133" s="109">
        <v>72651.158114307444</v>
      </c>
      <c r="AB133" s="109">
        <v>628492.25388569245</v>
      </c>
      <c r="AC133" s="111">
        <f t="shared" si="15"/>
        <v>0.11559594834325665</v>
      </c>
      <c r="AD133" s="74">
        <v>3</v>
      </c>
      <c r="AF133" s="109">
        <f>VLOOKUP(B133, [3]Foglio3!$C$4:$I$53, 6, FALSE)</f>
        <v>244526.90617620209</v>
      </c>
      <c r="AG133" s="109">
        <f>VLOOKUP(B133, [3]Foglio3!$C$4:$I$53, 7, FALSE)</f>
        <v>1</v>
      </c>
      <c r="AI133" s="74">
        <f>+VLOOKUP(E133,'[1]C9 INTERA PRODUZIONE'!$B$1:$E$119,4,0)</f>
        <v>299</v>
      </c>
      <c r="AJ133" s="74">
        <v>3</v>
      </c>
      <c r="AL133" s="74" t="s">
        <v>606</v>
      </c>
      <c r="AM133" s="74" t="s">
        <v>606</v>
      </c>
      <c r="AN133" s="74" t="s">
        <v>606</v>
      </c>
      <c r="AO133" s="74" t="s">
        <v>606</v>
      </c>
      <c r="AQ133" s="111">
        <f>+VLOOKUP(E133,[2]LAVORATO!$C$9:$P$217,14,0)</f>
        <v>2.6660881948469432E-2</v>
      </c>
      <c r="AR133" s="109">
        <f>+VLOOKUP(E133,[2]LAVORATO!$C$8:$V$217,20,0)</f>
        <v>0</v>
      </c>
      <c r="AT133" s="74" t="s">
        <v>609</v>
      </c>
      <c r="AU133" s="74">
        <v>0</v>
      </c>
      <c r="AX133" s="114">
        <f t="shared" si="14"/>
        <v>18</v>
      </c>
    </row>
    <row r="134" spans="1:50" x14ac:dyDescent="0.25">
      <c r="A134" s="84">
        <v>206</v>
      </c>
      <c r="B134" s="100" t="s">
        <v>419</v>
      </c>
      <c r="C134" s="88" t="s">
        <v>420</v>
      </c>
      <c r="D134" s="84">
        <v>11</v>
      </c>
      <c r="E134" s="88" t="s">
        <v>586</v>
      </c>
      <c r="F134" s="84" t="s">
        <v>455</v>
      </c>
      <c r="H134" s="82">
        <v>1</v>
      </c>
      <c r="I134" s="81">
        <v>3</v>
      </c>
      <c r="K134" s="4" t="s">
        <v>60</v>
      </c>
      <c r="L134" s="4">
        <v>3</v>
      </c>
      <c r="N134" s="83">
        <v>18.726608187134502</v>
      </c>
      <c r="O134" s="83">
        <v>22.173976608187132</v>
      </c>
      <c r="P134" s="122">
        <v>0.84453088943100152</v>
      </c>
      <c r="Q134" s="81">
        <v>2</v>
      </c>
      <c r="S134" s="83">
        <v>14.171052631578949</v>
      </c>
      <c r="T134" s="83">
        <v>18.726608187134502</v>
      </c>
      <c r="U134" s="122">
        <v>0.75673354672495907</v>
      </c>
      <c r="V134" s="81">
        <v>2</v>
      </c>
      <c r="X134" s="4" t="s">
        <v>60</v>
      </c>
      <c r="Y134" s="4">
        <v>1</v>
      </c>
      <c r="AA134" s="109">
        <v>34590.807616549893</v>
      </c>
      <c r="AB134" s="109">
        <v>722587.80459386623</v>
      </c>
      <c r="AC134" s="111">
        <f t="shared" si="15"/>
        <v>4.7870732659253519E-2</v>
      </c>
      <c r="AD134" s="74">
        <v>1</v>
      </c>
      <c r="AF134" s="109">
        <f>VLOOKUP(B134, [3]Foglio3!$C$4:$I$53, 6, FALSE)</f>
        <v>268864</v>
      </c>
      <c r="AG134" s="109">
        <f>VLOOKUP(B134, [3]Foglio3!$C$4:$I$53, 7, FALSE)</f>
        <v>1</v>
      </c>
      <c r="AI134" s="74">
        <f>+VLOOKUP(E134,'[1]C9 INTERA PRODUZIONE'!$B$1:$E$119,4,0)</f>
        <v>296</v>
      </c>
      <c r="AJ134" s="74">
        <v>3</v>
      </c>
      <c r="AL134" s="74" t="s">
        <v>606</v>
      </c>
      <c r="AM134" s="74" t="s">
        <v>606</v>
      </c>
      <c r="AN134" s="74" t="s">
        <v>606</v>
      </c>
      <c r="AO134" s="74" t="s">
        <v>606</v>
      </c>
      <c r="AQ134" s="111">
        <f>+VLOOKUP(E134,[2]LAVORATO!$C$9:$P$217,14,0)</f>
        <v>-4.6084947282570607E-2</v>
      </c>
      <c r="AR134" s="109">
        <f>+VLOOKUP(E134,[2]LAVORATO!$C$8:$V$217,20,0)</f>
        <v>1</v>
      </c>
      <c r="AT134" s="74" t="s">
        <v>607</v>
      </c>
      <c r="AU134" s="74">
        <v>-1</v>
      </c>
      <c r="AX134" s="114">
        <f t="shared" si="14"/>
        <v>16</v>
      </c>
    </row>
    <row r="135" spans="1:50" x14ac:dyDescent="0.25">
      <c r="A135" s="84">
        <v>206</v>
      </c>
      <c r="B135" s="100" t="s">
        <v>452</v>
      </c>
      <c r="C135" s="88" t="s">
        <v>421</v>
      </c>
      <c r="D135" s="84">
        <v>11</v>
      </c>
      <c r="E135" s="88" t="s">
        <v>587</v>
      </c>
      <c r="F135" s="84" t="s">
        <v>455</v>
      </c>
      <c r="H135" s="82">
        <v>1</v>
      </c>
      <c r="I135" s="81">
        <v>3</v>
      </c>
      <c r="K135" s="4" t="s">
        <v>60</v>
      </c>
      <c r="L135" s="4">
        <v>3</v>
      </c>
      <c r="N135" s="83">
        <v>9.1432748538011701</v>
      </c>
      <c r="O135" s="83">
        <v>9.1432748538011701</v>
      </c>
      <c r="P135" s="122">
        <v>1</v>
      </c>
      <c r="Q135" s="81">
        <v>2</v>
      </c>
      <c r="S135" s="83">
        <v>6.9210526315789478</v>
      </c>
      <c r="T135" s="83">
        <v>9.1432748538011701</v>
      </c>
      <c r="U135" s="122">
        <v>0.7569555484489926</v>
      </c>
      <c r="V135" s="81">
        <v>2</v>
      </c>
      <c r="X135" s="4" t="s">
        <v>61</v>
      </c>
      <c r="Y135" s="4">
        <v>0</v>
      </c>
      <c r="AA135" s="109">
        <v>23266.102717211761</v>
      </c>
      <c r="AB135" s="109">
        <v>286841.41928278905</v>
      </c>
      <c r="AC135" s="111">
        <f t="shared" si="15"/>
        <v>8.1111377761920608E-2</v>
      </c>
      <c r="AD135" s="74">
        <v>2</v>
      </c>
      <c r="AF135" s="109">
        <f>VLOOKUP(B135, [3]Foglio3!$C$4:$I$53, 6, FALSE)</f>
        <v>110701</v>
      </c>
      <c r="AG135" s="109">
        <f>VLOOKUP(B135, [3]Foglio3!$C$4:$I$53, 7, FALSE)</f>
        <v>0</v>
      </c>
      <c r="AI135" s="74">
        <f>+VLOOKUP(E135,'[1]C9 INTERA PRODUZIONE'!$B$1:$E$119,4,0)</f>
        <v>258</v>
      </c>
      <c r="AJ135" s="74">
        <v>3</v>
      </c>
      <c r="AL135" s="74" t="s">
        <v>606</v>
      </c>
      <c r="AM135" s="74" t="s">
        <v>606</v>
      </c>
      <c r="AN135" s="74" t="s">
        <v>606</v>
      </c>
      <c r="AO135" s="74" t="s">
        <v>606</v>
      </c>
      <c r="AQ135" s="111">
        <f>+VLOOKUP(E135,[2]LAVORATO!$C$9:$P$217,14,0)</f>
        <v>-2.5049151601795033E-2</v>
      </c>
      <c r="AR135" s="109">
        <f>+VLOOKUP(E135,[2]LAVORATO!$C$8:$V$217,20,0)</f>
        <v>1</v>
      </c>
      <c r="AT135" s="74" t="s">
        <v>609</v>
      </c>
      <c r="AU135" s="74">
        <v>0</v>
      </c>
      <c r="AX135" s="114">
        <f t="shared" si="14"/>
        <v>16</v>
      </c>
    </row>
    <row r="136" spans="1:50" x14ac:dyDescent="0.25">
      <c r="A136" s="84">
        <v>206</v>
      </c>
      <c r="B136" s="100" t="s">
        <v>422</v>
      </c>
      <c r="C136" s="88" t="s">
        <v>423</v>
      </c>
      <c r="D136" s="84">
        <v>11</v>
      </c>
      <c r="E136" s="88" t="s">
        <v>588</v>
      </c>
      <c r="F136" s="84" t="s">
        <v>455</v>
      </c>
      <c r="H136" s="82">
        <v>1</v>
      </c>
      <c r="I136" s="81">
        <v>3</v>
      </c>
      <c r="K136" s="4" t="s">
        <v>60</v>
      </c>
      <c r="L136" s="4">
        <v>3</v>
      </c>
      <c r="N136" s="83">
        <v>28.715886939571149</v>
      </c>
      <c r="O136" s="83">
        <v>31.807992202729046</v>
      </c>
      <c r="P136" s="122">
        <v>0.90278841734334292</v>
      </c>
      <c r="Q136" s="81">
        <v>2</v>
      </c>
      <c r="S136" s="83">
        <v>17.280701754385966</v>
      </c>
      <c r="T136" s="83">
        <v>28.715886939571149</v>
      </c>
      <c r="U136" s="122">
        <v>0.60178192617734416</v>
      </c>
      <c r="V136" s="81">
        <v>2</v>
      </c>
      <c r="X136" s="4" t="s">
        <v>60</v>
      </c>
      <c r="Y136" s="4">
        <v>1</v>
      </c>
      <c r="AA136" s="109">
        <v>821070.58644259535</v>
      </c>
      <c r="AB136" s="109">
        <v>1643913.8311250797</v>
      </c>
      <c r="AC136" s="111">
        <f t="shared" si="15"/>
        <v>0.49946084210549047</v>
      </c>
      <c r="AD136" s="74">
        <v>3</v>
      </c>
      <c r="AF136" s="109">
        <f>VLOOKUP(B136, [3]Foglio3!$C$4:$I$53, 6, FALSE)</f>
        <v>509297.12455748423</v>
      </c>
      <c r="AG136" s="109">
        <f>VLOOKUP(B136, [3]Foglio3!$C$4:$I$53, 7, FALSE)</f>
        <v>2</v>
      </c>
      <c r="AI136" s="74">
        <f>+VLOOKUP(E136,'[1]C9 INTERA PRODUZIONE'!$B$1:$E$119,4,0)</f>
        <v>305</v>
      </c>
      <c r="AJ136" s="74">
        <v>3</v>
      </c>
      <c r="AL136" s="74" t="s">
        <v>606</v>
      </c>
      <c r="AM136" s="74" t="s">
        <v>606</v>
      </c>
      <c r="AN136" s="74" t="s">
        <v>606</v>
      </c>
      <c r="AO136" s="74" t="s">
        <v>606</v>
      </c>
      <c r="AQ136" s="111">
        <f>+VLOOKUP(E136,[2]LAVORATO!$C$9:$P$217,14,0)</f>
        <v>3.7763127052164114E-2</v>
      </c>
      <c r="AR136" s="109">
        <f>+VLOOKUP(E136,[2]LAVORATO!$C$8:$V$217,20,0)</f>
        <v>0</v>
      </c>
      <c r="AT136" s="74" t="s">
        <v>609</v>
      </c>
      <c r="AU136" s="74">
        <v>0</v>
      </c>
      <c r="AX136" s="114">
        <f t="shared" si="14"/>
        <v>19</v>
      </c>
    </row>
    <row r="137" spans="1:50" x14ac:dyDescent="0.25">
      <c r="A137" s="84">
        <v>206</v>
      </c>
      <c r="B137" s="100" t="s">
        <v>424</v>
      </c>
      <c r="C137" s="88" t="s">
        <v>425</v>
      </c>
      <c r="D137" s="84">
        <v>11</v>
      </c>
      <c r="E137" s="88" t="s">
        <v>589</v>
      </c>
      <c r="F137" s="84" t="s">
        <v>455</v>
      </c>
      <c r="H137" s="82">
        <v>0</v>
      </c>
      <c r="I137" s="81">
        <v>-1</v>
      </c>
      <c r="K137" s="4" t="s">
        <v>604</v>
      </c>
      <c r="L137" s="4">
        <v>3</v>
      </c>
      <c r="N137" s="83">
        <v>19.020467836257311</v>
      </c>
      <c r="O137" s="83">
        <v>19.415204678362574</v>
      </c>
      <c r="P137" s="122">
        <v>0.97966867469879515</v>
      </c>
      <c r="Q137" s="81">
        <v>2</v>
      </c>
      <c r="S137" s="83">
        <v>15.131578947368421</v>
      </c>
      <c r="T137" s="83">
        <v>19.020467836257311</v>
      </c>
      <c r="U137" s="122">
        <v>0.79554189085318983</v>
      </c>
      <c r="V137" s="81">
        <v>2</v>
      </c>
      <c r="X137" s="4" t="s">
        <v>60</v>
      </c>
      <c r="Y137" s="4">
        <v>1</v>
      </c>
      <c r="AA137" s="109">
        <v>31889.21831071109</v>
      </c>
      <c r="AB137" s="109">
        <v>312890.94568928954</v>
      </c>
      <c r="AC137" s="111">
        <f t="shared" si="15"/>
        <v>0.10191799650980658</v>
      </c>
      <c r="AD137" s="74">
        <v>3</v>
      </c>
      <c r="AF137" s="109">
        <f>VLOOKUP(B137, [3]Foglio3!$C$4:$I$53, 6, FALSE)</f>
        <v>121157.38084231157</v>
      </c>
      <c r="AG137" s="109">
        <f>VLOOKUP(B137, [3]Foglio3!$C$4:$I$53, 7, FALSE)</f>
        <v>0</v>
      </c>
      <c r="AI137" s="74">
        <f>+VLOOKUP(E137,'[1]C9 INTERA PRODUZIONE'!$B$1:$E$119,4,0)</f>
        <v>333</v>
      </c>
      <c r="AJ137" s="74">
        <v>3</v>
      </c>
      <c r="AL137" s="74" t="s">
        <v>606</v>
      </c>
      <c r="AM137" s="74" t="s">
        <v>606</v>
      </c>
      <c r="AN137" s="74" t="s">
        <v>606</v>
      </c>
      <c r="AO137" s="74" t="s">
        <v>606</v>
      </c>
      <c r="AQ137" s="111">
        <f>+VLOOKUP(E137,[2]LAVORATO!$C$9:$P$217,14,0)</f>
        <v>-1.0817170499431185E-2</v>
      </c>
      <c r="AR137" s="109">
        <f>+VLOOKUP(E137,[2]LAVORATO!$C$8:$V$217,20,0)</f>
        <v>1</v>
      </c>
      <c r="AT137" s="74" t="s">
        <v>609</v>
      </c>
      <c r="AU137" s="74">
        <v>0</v>
      </c>
      <c r="AX137" s="114">
        <f t="shared" si="14"/>
        <v>14</v>
      </c>
    </row>
    <row r="138" spans="1:50" x14ac:dyDescent="0.25">
      <c r="A138" s="84">
        <v>206</v>
      </c>
      <c r="B138" s="100" t="s">
        <v>426</v>
      </c>
      <c r="C138" s="88" t="s">
        <v>427</v>
      </c>
      <c r="D138" s="84">
        <v>11</v>
      </c>
      <c r="E138" s="88" t="s">
        <v>590</v>
      </c>
      <c r="F138" s="84" t="s">
        <v>455</v>
      </c>
      <c r="H138" s="82">
        <v>1</v>
      </c>
      <c r="I138" s="81">
        <v>3</v>
      </c>
      <c r="K138" s="4" t="s">
        <v>60</v>
      </c>
      <c r="L138" s="4">
        <v>3</v>
      </c>
      <c r="N138" s="83">
        <v>16.097953216374268</v>
      </c>
      <c r="O138" s="83">
        <v>17.676900584795323</v>
      </c>
      <c r="P138" s="122">
        <v>0.91067736332809512</v>
      </c>
      <c r="Q138" s="81">
        <v>2</v>
      </c>
      <c r="S138" s="83">
        <v>12.736842105263158</v>
      </c>
      <c r="T138" s="83">
        <v>16.097953216374268</v>
      </c>
      <c r="U138" s="122">
        <v>0.79120879120879117</v>
      </c>
      <c r="V138" s="81">
        <v>2</v>
      </c>
      <c r="X138" s="4" t="s">
        <v>60</v>
      </c>
      <c r="Y138" s="4">
        <v>1</v>
      </c>
      <c r="Z138" s="1">
        <v>0</v>
      </c>
      <c r="AA138" s="109">
        <v>75858.758454155526</v>
      </c>
      <c r="AB138" s="109">
        <v>748332.41461867758</v>
      </c>
      <c r="AC138" s="111">
        <f t="shared" si="15"/>
        <v>0.10137040300841482</v>
      </c>
      <c r="AD138" s="74">
        <v>3</v>
      </c>
      <c r="AF138" s="109">
        <f>VLOOKUP(B138, [3]Foglio3!$C$4:$I$53, 6, FALSE)</f>
        <v>231934</v>
      </c>
      <c r="AG138" s="109">
        <f>VLOOKUP(B138, [3]Foglio3!$C$4:$I$53, 7, FALSE)</f>
        <v>1</v>
      </c>
      <c r="AI138" s="74">
        <f>+VLOOKUP(E138,'[1]C9 INTERA PRODUZIONE'!$B$1:$E$119,4,0)</f>
        <v>296</v>
      </c>
      <c r="AJ138" s="74">
        <v>3</v>
      </c>
      <c r="AL138" s="74" t="s">
        <v>606</v>
      </c>
      <c r="AM138" s="74" t="s">
        <v>606</v>
      </c>
      <c r="AN138" s="74" t="s">
        <v>606</v>
      </c>
      <c r="AO138" s="74" t="s">
        <v>606</v>
      </c>
      <c r="AQ138" s="111">
        <f>+VLOOKUP(E138,[2]LAVORATO!$C$9:$P$217,14,0)</f>
        <v>2.7352193197447715E-2</v>
      </c>
      <c r="AR138" s="109">
        <f>+VLOOKUP(E138,[2]LAVORATO!$C$8:$V$217,20,0)</f>
        <v>0</v>
      </c>
      <c r="AT138" s="74" t="s">
        <v>609</v>
      </c>
      <c r="AU138" s="74">
        <v>0</v>
      </c>
      <c r="AX138" s="114">
        <f t="shared" si="14"/>
        <v>18</v>
      </c>
    </row>
    <row r="139" spans="1:50" x14ac:dyDescent="0.25">
      <c r="A139" s="84">
        <v>206</v>
      </c>
      <c r="B139" s="100" t="s">
        <v>428</v>
      </c>
      <c r="C139" s="88" t="s">
        <v>429</v>
      </c>
      <c r="D139" s="84">
        <v>11</v>
      </c>
      <c r="E139" s="88" t="s">
        <v>591</v>
      </c>
      <c r="F139" s="84" t="s">
        <v>455</v>
      </c>
      <c r="H139" s="82">
        <v>0.83</v>
      </c>
      <c r="I139" s="81">
        <v>3</v>
      </c>
      <c r="K139" s="4" t="s">
        <v>60</v>
      </c>
      <c r="L139" s="4">
        <v>3</v>
      </c>
      <c r="N139" s="83">
        <v>15.190058479532164</v>
      </c>
      <c r="O139" s="83">
        <v>17.690058479532166</v>
      </c>
      <c r="P139" s="122">
        <v>0.85867768595041316</v>
      </c>
      <c r="Q139" s="81">
        <v>2</v>
      </c>
      <c r="S139" s="83">
        <v>11.578947368421053</v>
      </c>
      <c r="T139" s="83">
        <v>15.190058479532164</v>
      </c>
      <c r="U139" s="122">
        <v>0.76227141482194416</v>
      </c>
      <c r="V139" s="81">
        <v>2</v>
      </c>
      <c r="X139" s="4" t="s">
        <v>60</v>
      </c>
      <c r="Y139" s="4">
        <v>1</v>
      </c>
      <c r="AA139" s="109">
        <v>105382.22529413365</v>
      </c>
      <c r="AB139" s="109">
        <v>583867.24770586973</v>
      </c>
      <c r="AC139" s="111">
        <f t="shared" si="15"/>
        <v>0.18049004411225553</v>
      </c>
      <c r="AD139" s="74">
        <v>3</v>
      </c>
      <c r="AF139" s="109">
        <f>VLOOKUP(B139, [3]Foglio3!$C$4:$I$53, 6, FALSE)</f>
        <v>227244.38590428841</v>
      </c>
      <c r="AG139" s="109">
        <f>VLOOKUP(B139, [3]Foglio3!$C$4:$I$53, 7, FALSE)</f>
        <v>1</v>
      </c>
      <c r="AI139" s="74">
        <f>+VLOOKUP(E139,'[1]C9 INTERA PRODUZIONE'!$B$1:$E$119,4,0)</f>
        <v>257</v>
      </c>
      <c r="AJ139" s="74">
        <v>3</v>
      </c>
      <c r="AL139" s="74" t="s">
        <v>606</v>
      </c>
      <c r="AM139" s="74" t="s">
        <v>606</v>
      </c>
      <c r="AN139" s="74" t="s">
        <v>606</v>
      </c>
      <c r="AO139" s="74" t="s">
        <v>606</v>
      </c>
      <c r="AQ139" s="111">
        <f>+VLOOKUP(E139,[2]LAVORATO!$C$9:$P$217,14,0)</f>
        <v>-5.8448679627281534E-3</v>
      </c>
      <c r="AR139" s="109">
        <f>+VLOOKUP(E139,[2]LAVORATO!$C$8:$V$217,20,0)</f>
        <v>1</v>
      </c>
      <c r="AT139" s="74" t="s">
        <v>609</v>
      </c>
      <c r="AU139" s="74">
        <v>0</v>
      </c>
      <c r="AX139" s="114">
        <f t="shared" si="14"/>
        <v>19</v>
      </c>
    </row>
    <row r="140" spans="1:50" x14ac:dyDescent="0.25">
      <c r="A140" s="84">
        <v>206</v>
      </c>
      <c r="B140" s="100" t="s">
        <v>430</v>
      </c>
      <c r="C140" s="88" t="s">
        <v>431</v>
      </c>
      <c r="D140" s="84">
        <v>11</v>
      </c>
      <c r="E140" s="88" t="s">
        <v>592</v>
      </c>
      <c r="F140" s="84" t="s">
        <v>455</v>
      </c>
      <c r="H140" s="82">
        <v>0.90909090909090906</v>
      </c>
      <c r="I140" s="81">
        <v>3</v>
      </c>
      <c r="K140" s="4" t="s">
        <v>60</v>
      </c>
      <c r="L140" s="4">
        <v>3</v>
      </c>
      <c r="N140" s="83">
        <v>51.096491228070178</v>
      </c>
      <c r="O140" s="83">
        <v>54.464912280701753</v>
      </c>
      <c r="P140" s="122">
        <v>0.938154292156547</v>
      </c>
      <c r="Q140" s="81">
        <v>2</v>
      </c>
      <c r="S140" s="83">
        <v>41.763157894736842</v>
      </c>
      <c r="T140" s="83">
        <v>51.096491228070178</v>
      </c>
      <c r="U140" s="122">
        <v>0.81733905579399135</v>
      </c>
      <c r="V140" s="81">
        <v>2</v>
      </c>
      <c r="X140" s="4" t="s">
        <v>60</v>
      </c>
      <c r="Y140" s="4">
        <v>1</v>
      </c>
      <c r="AA140" s="109">
        <v>354213.28645458561</v>
      </c>
      <c r="AB140" s="109">
        <v>1159298.2305454114</v>
      </c>
      <c r="AC140" s="111">
        <f t="shared" si="15"/>
        <v>0.30554112576186715</v>
      </c>
      <c r="AD140" s="74">
        <v>3</v>
      </c>
      <c r="AF140" s="109">
        <f>VLOOKUP(B140, [3]Foglio3!$C$4:$I$53, 6, FALSE)</f>
        <v>369951.63100009656</v>
      </c>
      <c r="AG140" s="109">
        <f>VLOOKUP(B140, [3]Foglio3!$C$4:$I$53, 7, FALSE)</f>
        <v>2</v>
      </c>
      <c r="AI140" s="74">
        <f>+VLOOKUP(E140,'[1]C9 INTERA PRODUZIONE'!$B$1:$E$119,4,0)</f>
        <v>301</v>
      </c>
      <c r="AJ140" s="74">
        <v>3</v>
      </c>
      <c r="AL140" s="74" t="s">
        <v>606</v>
      </c>
      <c r="AM140" s="74" t="s">
        <v>606</v>
      </c>
      <c r="AN140" s="74" t="s">
        <v>606</v>
      </c>
      <c r="AO140" s="74" t="s">
        <v>606</v>
      </c>
      <c r="AQ140" s="111">
        <f>+VLOOKUP(E140,[2]LAVORATO!$C$9:$P$217,14,0)</f>
        <v>3.7524031191994815E-2</v>
      </c>
      <c r="AR140" s="109">
        <f>+VLOOKUP(E140,[2]LAVORATO!$C$8:$V$217,20,0)</f>
        <v>0</v>
      </c>
      <c r="AT140" s="74" t="s">
        <v>609</v>
      </c>
      <c r="AU140" s="74">
        <v>0</v>
      </c>
      <c r="AX140" s="114">
        <f t="shared" si="14"/>
        <v>19</v>
      </c>
    </row>
    <row r="141" spans="1:50" x14ac:dyDescent="0.25">
      <c r="A141" s="84">
        <v>206</v>
      </c>
      <c r="B141" s="100" t="s">
        <v>432</v>
      </c>
      <c r="C141" s="88" t="s">
        <v>433</v>
      </c>
      <c r="D141" s="84">
        <v>11</v>
      </c>
      <c r="E141" s="88" t="s">
        <v>593</v>
      </c>
      <c r="F141" s="84" t="s">
        <v>455</v>
      </c>
      <c r="H141" s="82">
        <v>1</v>
      </c>
      <c r="I141" s="81">
        <v>3</v>
      </c>
      <c r="K141" s="4" t="s">
        <v>604</v>
      </c>
      <c r="L141" s="4">
        <v>3</v>
      </c>
      <c r="N141" s="83">
        <v>8.3845029239766085</v>
      </c>
      <c r="O141" s="83">
        <v>8.3845029239766085</v>
      </c>
      <c r="P141" s="122">
        <v>1</v>
      </c>
      <c r="Q141" s="81">
        <v>2</v>
      </c>
      <c r="S141" s="83">
        <v>6.0789473684210522</v>
      </c>
      <c r="T141" s="83">
        <v>8.3845029239766085</v>
      </c>
      <c r="U141" s="122">
        <v>0.72502179598953786</v>
      </c>
      <c r="V141" s="81">
        <v>2</v>
      </c>
      <c r="X141" s="4" t="s">
        <v>60</v>
      </c>
      <c r="Y141" s="4">
        <v>1</v>
      </c>
      <c r="AA141" s="109">
        <v>13840.884583367151</v>
      </c>
      <c r="AB141" s="109">
        <v>203094.9764166332</v>
      </c>
      <c r="AC141" s="111">
        <f t="shared" si="15"/>
        <v>6.81498126028173E-2</v>
      </c>
      <c r="AD141" s="74">
        <v>2</v>
      </c>
      <c r="AF141" s="109">
        <f>VLOOKUP(B141, [3]Foglio3!$C$4:$I$53, 6, FALSE)</f>
        <v>78924</v>
      </c>
      <c r="AG141" s="109">
        <f>VLOOKUP(B141, [3]Foglio3!$C$4:$I$53, 7, FALSE)</f>
        <v>0</v>
      </c>
      <c r="AI141" s="74">
        <f>+VLOOKUP(E141,'[1]C9 INTERA PRODUZIONE'!$B$1:$E$119,4,0)</f>
        <v>163</v>
      </c>
      <c r="AJ141" s="74">
        <v>1</v>
      </c>
      <c r="AL141" s="74" t="s">
        <v>606</v>
      </c>
      <c r="AM141" s="74" t="s">
        <v>606</v>
      </c>
      <c r="AN141" s="74" t="s">
        <v>606</v>
      </c>
      <c r="AO141" s="74" t="s">
        <v>606</v>
      </c>
      <c r="AQ141" s="111">
        <f>+VLOOKUP(E141,[2]LAVORATO!$C$9:$P$217,14,0)</f>
        <v>-6.6512880291193038E-2</v>
      </c>
      <c r="AR141" s="109">
        <f>+VLOOKUP(E141,[2]LAVORATO!$C$8:$V$217,20,0)</f>
        <v>2</v>
      </c>
      <c r="AT141" s="74" t="s">
        <v>609</v>
      </c>
      <c r="AU141" s="74">
        <v>0</v>
      </c>
      <c r="AX141" s="114">
        <f t="shared" si="14"/>
        <v>16</v>
      </c>
    </row>
    <row r="142" spans="1:50" x14ac:dyDescent="0.25">
      <c r="A142" s="84">
        <v>206</v>
      </c>
      <c r="B142" s="100" t="s">
        <v>434</v>
      </c>
      <c r="C142" s="88" t="s">
        <v>435</v>
      </c>
      <c r="D142" s="84">
        <v>11</v>
      </c>
      <c r="E142" s="88" t="s">
        <v>594</v>
      </c>
      <c r="F142" s="84" t="s">
        <v>455</v>
      </c>
      <c r="H142" s="82">
        <v>1</v>
      </c>
      <c r="I142" s="81">
        <v>3</v>
      </c>
      <c r="K142" s="4" t="s">
        <v>60</v>
      </c>
      <c r="L142" s="4">
        <v>3</v>
      </c>
      <c r="N142" s="83">
        <v>15.312865497076023</v>
      </c>
      <c r="O142" s="83">
        <v>16.260233918128655</v>
      </c>
      <c r="P142" s="122">
        <v>0.94173709764430857</v>
      </c>
      <c r="Q142" s="81">
        <v>2</v>
      </c>
      <c r="S142" s="83">
        <v>12.868421052631579</v>
      </c>
      <c r="T142" s="83">
        <v>15.312865497076023</v>
      </c>
      <c r="U142" s="122">
        <v>0.84036662211189606</v>
      </c>
      <c r="V142" s="81">
        <v>2</v>
      </c>
      <c r="X142" s="4" t="s">
        <v>60</v>
      </c>
      <c r="Y142" s="4">
        <v>1</v>
      </c>
      <c r="AA142" s="109">
        <v>35326.639215594158</v>
      </c>
      <c r="AB142" s="109">
        <v>1229362.3637843991</v>
      </c>
      <c r="AC142" s="111">
        <f t="shared" si="15"/>
        <v>2.8735741597657703E-2</v>
      </c>
      <c r="AD142" s="74">
        <v>1</v>
      </c>
      <c r="AF142" s="109">
        <f>VLOOKUP(B142, [3]Foglio3!$C$4:$I$53, 6, FALSE)</f>
        <v>363712.09909189941</v>
      </c>
      <c r="AG142" s="109">
        <f>VLOOKUP(B142, [3]Foglio3!$C$4:$I$53, 7, FALSE)</f>
        <v>2</v>
      </c>
      <c r="AI142" s="74">
        <f>+VLOOKUP(E142,'[1]C9 INTERA PRODUZIONE'!$B$1:$E$119,4,0)</f>
        <v>292</v>
      </c>
      <c r="AJ142" s="74">
        <v>3</v>
      </c>
      <c r="AL142" s="74" t="s">
        <v>606</v>
      </c>
      <c r="AM142" s="74" t="s">
        <v>606</v>
      </c>
      <c r="AN142" s="74" t="s">
        <v>606</v>
      </c>
      <c r="AO142" s="74" t="s">
        <v>606</v>
      </c>
      <c r="AQ142" s="111">
        <f>+VLOOKUP(E142,[2]LAVORATO!$C$9:$P$217,14,0)</f>
        <v>-7.0174856402199903E-3</v>
      </c>
      <c r="AR142" s="109">
        <f>+VLOOKUP(E142,[2]LAVORATO!$C$8:$V$217,20,0)</f>
        <v>1</v>
      </c>
      <c r="AT142" s="74" t="s">
        <v>609</v>
      </c>
      <c r="AU142" s="74">
        <v>0</v>
      </c>
      <c r="AX142" s="114">
        <f t="shared" si="14"/>
        <v>18</v>
      </c>
    </row>
    <row r="143" spans="1:50" x14ac:dyDescent="0.25">
      <c r="A143" s="84">
        <v>206</v>
      </c>
      <c r="B143" s="100" t="s">
        <v>436</v>
      </c>
      <c r="C143" s="88" t="s">
        <v>437</v>
      </c>
      <c r="D143" s="84">
        <v>11</v>
      </c>
      <c r="E143" s="88" t="s">
        <v>595</v>
      </c>
      <c r="F143" s="84" t="s">
        <v>455</v>
      </c>
      <c r="H143" s="82">
        <v>0.09</v>
      </c>
      <c r="I143" s="81">
        <v>0</v>
      </c>
      <c r="K143" s="4" t="s">
        <v>60</v>
      </c>
      <c r="L143" s="4">
        <v>3</v>
      </c>
      <c r="N143" s="83">
        <v>9.2894736842105274</v>
      </c>
      <c r="O143" s="83">
        <v>11.342105263157896</v>
      </c>
      <c r="P143" s="122">
        <v>0.81902552204176338</v>
      </c>
      <c r="Q143" s="81">
        <v>2</v>
      </c>
      <c r="S143" s="83">
        <v>6.7894736842105265</v>
      </c>
      <c r="T143" s="83">
        <v>9.2894736842105274</v>
      </c>
      <c r="U143" s="122">
        <v>0.73087818696883844</v>
      </c>
      <c r="V143" s="81">
        <v>2</v>
      </c>
      <c r="X143" s="4" t="s">
        <v>61</v>
      </c>
      <c r="Y143" s="4">
        <v>0</v>
      </c>
      <c r="AA143" s="109">
        <v>28356.163053369324</v>
      </c>
      <c r="AB143" s="109">
        <v>299181.45294663135</v>
      </c>
      <c r="AC143" s="111">
        <f t="shared" si="15"/>
        <v>9.4779147484211054E-2</v>
      </c>
      <c r="AD143" s="74">
        <v>2</v>
      </c>
      <c r="AF143" s="109">
        <f>VLOOKUP(B143, [3]Foglio3!$C$4:$I$53, 6, FALSE)</f>
        <v>112179</v>
      </c>
      <c r="AG143" s="109">
        <f>VLOOKUP(B143, [3]Foglio3!$C$4:$I$53, 7, FALSE)</f>
        <v>0</v>
      </c>
      <c r="AI143" s="74">
        <f>+VLOOKUP(E143,'[1]C9 INTERA PRODUZIONE'!$B$1:$E$119,4,0)</f>
        <v>258</v>
      </c>
      <c r="AJ143" s="74">
        <v>3</v>
      </c>
      <c r="AL143" s="74" t="s">
        <v>606</v>
      </c>
      <c r="AM143" s="74" t="s">
        <v>606</v>
      </c>
      <c r="AN143" s="74" t="s">
        <v>606</v>
      </c>
      <c r="AO143" s="74" t="s">
        <v>606</v>
      </c>
      <c r="AQ143" s="111">
        <f>+VLOOKUP(E143,[2]LAVORATO!$C$9:$P$217,14,0)</f>
        <v>-5.5886558792605052E-3</v>
      </c>
      <c r="AR143" s="109">
        <f>+VLOOKUP(E143,[2]LAVORATO!$C$8:$V$217,20,0)</f>
        <v>1</v>
      </c>
      <c r="AT143" s="74" t="s">
        <v>607</v>
      </c>
      <c r="AU143" s="74">
        <v>-1</v>
      </c>
      <c r="AX143" s="114">
        <f t="shared" si="14"/>
        <v>12</v>
      </c>
    </row>
    <row r="144" spans="1:50" x14ac:dyDescent="0.25">
      <c r="A144" s="84">
        <v>206</v>
      </c>
      <c r="B144" s="100" t="s">
        <v>438</v>
      </c>
      <c r="C144" s="88" t="s">
        <v>439</v>
      </c>
      <c r="D144" s="84">
        <v>11</v>
      </c>
      <c r="E144" s="88" t="s">
        <v>596</v>
      </c>
      <c r="F144" s="84" t="s">
        <v>455</v>
      </c>
      <c r="H144" s="82">
        <v>1</v>
      </c>
      <c r="I144" s="81">
        <v>3</v>
      </c>
      <c r="K144" s="4" t="s">
        <v>60</v>
      </c>
      <c r="L144" s="4">
        <v>3</v>
      </c>
      <c r="N144" s="83">
        <v>12.755847953216374</v>
      </c>
      <c r="O144" s="83">
        <v>13.282163742690058</v>
      </c>
      <c r="P144" s="122">
        <v>0.96037424325811782</v>
      </c>
      <c r="Q144" s="81">
        <v>2</v>
      </c>
      <c r="S144" s="83">
        <v>7.8947368421052628</v>
      </c>
      <c r="T144" s="83">
        <v>12.755847953216374</v>
      </c>
      <c r="U144" s="122">
        <v>0.61891117478510027</v>
      </c>
      <c r="V144" s="81">
        <v>2</v>
      </c>
      <c r="X144" s="4" t="s">
        <v>60</v>
      </c>
      <c r="Y144" s="4">
        <v>1</v>
      </c>
      <c r="AA144" s="109">
        <v>173681.38723295962</v>
      </c>
      <c r="AB144" s="109">
        <v>366825.5047670434</v>
      </c>
      <c r="AC144" s="111">
        <f t="shared" si="15"/>
        <v>0.47347140527553533</v>
      </c>
      <c r="AD144" s="74">
        <v>3</v>
      </c>
      <c r="AF144" s="109">
        <f>VLOOKUP(B144, [3]Foglio3!$C$4:$I$53, 6, FALSE)</f>
        <v>140999.41134847546</v>
      </c>
      <c r="AG144" s="109">
        <f>VLOOKUP(B144, [3]Foglio3!$C$4:$I$53, 7, FALSE)</f>
        <v>0</v>
      </c>
      <c r="AI144" s="74">
        <f>+VLOOKUP(E144,'[1]C9 INTERA PRODUZIONE'!$B$1:$E$119,4,0)</f>
        <v>280</v>
      </c>
      <c r="AJ144" s="74">
        <v>3</v>
      </c>
      <c r="AL144" s="74" t="s">
        <v>606</v>
      </c>
      <c r="AM144" s="74" t="s">
        <v>606</v>
      </c>
      <c r="AN144" s="74" t="s">
        <v>606</v>
      </c>
      <c r="AO144" s="74" t="s">
        <v>606</v>
      </c>
      <c r="AQ144" s="111">
        <f>+VLOOKUP(E144,[2]LAVORATO!$C$9:$P$217,14,0)</f>
        <v>1.3779372085525305E-2</v>
      </c>
      <c r="AR144" s="109">
        <f>+VLOOKUP(E144,[2]LAVORATO!$C$8:$V$217,20,0)</f>
        <v>0</v>
      </c>
      <c r="AT144" s="74" t="s">
        <v>609</v>
      </c>
      <c r="AU144" s="74">
        <v>0</v>
      </c>
      <c r="AX144" s="114">
        <f t="shared" si="14"/>
        <v>17</v>
      </c>
    </row>
    <row r="145" spans="1:50" x14ac:dyDescent="0.25">
      <c r="A145" s="84">
        <v>206</v>
      </c>
      <c r="B145" s="100" t="s">
        <v>440</v>
      </c>
      <c r="C145" s="88" t="s">
        <v>441</v>
      </c>
      <c r="D145" s="84">
        <v>11</v>
      </c>
      <c r="E145" s="88" t="s">
        <v>597</v>
      </c>
      <c r="F145" s="84" t="s">
        <v>455</v>
      </c>
      <c r="H145" s="82">
        <v>1</v>
      </c>
      <c r="I145" s="81">
        <v>3</v>
      </c>
      <c r="K145" s="4" t="s">
        <v>60</v>
      </c>
      <c r="L145" s="4">
        <v>3</v>
      </c>
      <c r="N145" s="83">
        <v>18.501583820662766</v>
      </c>
      <c r="O145" s="83">
        <v>18.501583820662766</v>
      </c>
      <c r="P145" s="122">
        <v>1</v>
      </c>
      <c r="Q145" s="81">
        <v>2</v>
      </c>
      <c r="S145" s="83">
        <v>13.929824561403507</v>
      </c>
      <c r="T145" s="83">
        <v>18.501583820662766</v>
      </c>
      <c r="U145" s="122">
        <v>0.75289903266803193</v>
      </c>
      <c r="V145" s="81">
        <v>2</v>
      </c>
      <c r="X145" s="4" t="s">
        <v>60</v>
      </c>
      <c r="Y145" s="4">
        <v>1</v>
      </c>
      <c r="AA145" s="109">
        <v>53314.262679887121</v>
      </c>
      <c r="AB145" s="109">
        <v>558868.29952969577</v>
      </c>
      <c r="AC145" s="111">
        <f t="shared" si="15"/>
        <v>9.5396827346894877E-2</v>
      </c>
      <c r="AD145" s="74">
        <v>2</v>
      </c>
      <c r="AF145" s="109">
        <f>VLOOKUP(B145, [3]Foglio3!$C$4:$I$53, 6, FALSE)</f>
        <v>210975</v>
      </c>
      <c r="AG145" s="109">
        <f>VLOOKUP(B145, [3]Foglio3!$C$4:$I$53, 7, FALSE)</f>
        <v>1</v>
      </c>
      <c r="AI145" s="74">
        <f>+VLOOKUP(E145,'[1]C9 INTERA PRODUZIONE'!$B$1:$E$119,4,0)</f>
        <v>276</v>
      </c>
      <c r="AJ145" s="74">
        <v>3</v>
      </c>
      <c r="AL145" s="74" t="s">
        <v>606</v>
      </c>
      <c r="AM145" s="74" t="s">
        <v>606</v>
      </c>
      <c r="AN145" s="74" t="s">
        <v>606</v>
      </c>
      <c r="AO145" s="74" t="s">
        <v>606</v>
      </c>
      <c r="AQ145" s="111">
        <f>+VLOOKUP(E145,[2]LAVORATO!$C$9:$P$217,14,0)</f>
        <v>3.9649428819108101E-2</v>
      </c>
      <c r="AR145" s="109">
        <f>+VLOOKUP(E145,[2]LAVORATO!$C$8:$V$217,20,0)</f>
        <v>0</v>
      </c>
      <c r="AT145" s="74" t="s">
        <v>609</v>
      </c>
      <c r="AU145" s="74">
        <v>0</v>
      </c>
      <c r="AX145" s="114">
        <f t="shared" si="14"/>
        <v>17</v>
      </c>
    </row>
    <row r="146" spans="1:50" x14ac:dyDescent="0.25">
      <c r="A146" s="84">
        <v>206</v>
      </c>
      <c r="B146" s="100" t="s">
        <v>442</v>
      </c>
      <c r="C146" s="88" t="s">
        <v>443</v>
      </c>
      <c r="D146" s="84">
        <v>11</v>
      </c>
      <c r="E146" s="88" t="s">
        <v>598</v>
      </c>
      <c r="F146" s="84" t="s">
        <v>455</v>
      </c>
      <c r="H146" s="82">
        <v>0.56000000000000005</v>
      </c>
      <c r="I146" s="81">
        <v>3</v>
      </c>
      <c r="K146" s="4" t="s">
        <v>60</v>
      </c>
      <c r="L146" s="4">
        <v>3</v>
      </c>
      <c r="N146" s="83">
        <v>8.3845029239766085</v>
      </c>
      <c r="O146" s="83">
        <v>9.9634502923976598</v>
      </c>
      <c r="P146" s="122">
        <v>0.84152604548789445</v>
      </c>
      <c r="Q146" s="81">
        <v>2</v>
      </c>
      <c r="S146" s="83">
        <v>6.1622807017543861</v>
      </c>
      <c r="T146" s="83">
        <v>8.3845029239766085</v>
      </c>
      <c r="U146" s="122">
        <v>0.73496076721883175</v>
      </c>
      <c r="V146" s="81">
        <v>2</v>
      </c>
      <c r="X146" s="4" t="s">
        <v>60</v>
      </c>
      <c r="Y146" s="4">
        <v>1</v>
      </c>
      <c r="AA146" s="109">
        <v>38191.770987762342</v>
      </c>
      <c r="AB146" s="109">
        <v>202913.94201223762</v>
      </c>
      <c r="AC146" s="111">
        <f t="shared" si="15"/>
        <v>0.18821659373932531</v>
      </c>
      <c r="AD146" s="74">
        <v>3</v>
      </c>
      <c r="AF146" s="109">
        <f>VLOOKUP(B146, [3]Foglio3!$C$4:$I$53, 6, FALSE)</f>
        <v>77230.706721755283</v>
      </c>
      <c r="AG146" s="109">
        <f>VLOOKUP(B146, [3]Foglio3!$C$4:$I$53, 7, FALSE)</f>
        <v>0</v>
      </c>
      <c r="AI146" s="74">
        <f>+VLOOKUP(E146,'[1]C9 INTERA PRODUZIONE'!$B$1:$E$119,4,0)</f>
        <v>302</v>
      </c>
      <c r="AJ146" s="74">
        <v>3</v>
      </c>
      <c r="AL146" s="74" t="s">
        <v>606</v>
      </c>
      <c r="AM146" s="74" t="s">
        <v>606</v>
      </c>
      <c r="AN146" s="74" t="s">
        <v>606</v>
      </c>
      <c r="AO146" s="74" t="s">
        <v>606</v>
      </c>
      <c r="AQ146" s="111">
        <f>+VLOOKUP(E146,[2]LAVORATO!$C$9:$P$217,14,0)</f>
        <v>-3.6863441382541322E-2</v>
      </c>
      <c r="AR146" s="109">
        <f>+VLOOKUP(E146,[2]LAVORATO!$C$8:$V$217,20,0)</f>
        <v>1</v>
      </c>
      <c r="AT146" s="74" t="s">
        <v>609</v>
      </c>
      <c r="AU146" s="74">
        <v>0</v>
      </c>
      <c r="AX146" s="114">
        <f t="shared" si="14"/>
        <v>18</v>
      </c>
    </row>
    <row r="147" spans="1:50" x14ac:dyDescent="0.25">
      <c r="A147" s="84">
        <v>206</v>
      </c>
      <c r="B147" s="100" t="s">
        <v>444</v>
      </c>
      <c r="C147" s="88" t="s">
        <v>445</v>
      </c>
      <c r="D147" s="84">
        <v>11</v>
      </c>
      <c r="E147" s="88" t="s">
        <v>599</v>
      </c>
      <c r="F147" s="84" t="s">
        <v>455</v>
      </c>
      <c r="H147" s="82">
        <v>1</v>
      </c>
      <c r="I147" s="81">
        <v>3</v>
      </c>
      <c r="K147" s="4" t="s">
        <v>60</v>
      </c>
      <c r="L147" s="4">
        <v>3</v>
      </c>
      <c r="N147" s="83">
        <v>18.938596491228068</v>
      </c>
      <c r="O147" s="83">
        <v>18.938596491228068</v>
      </c>
      <c r="P147" s="122">
        <v>1</v>
      </c>
      <c r="Q147" s="81">
        <v>2</v>
      </c>
      <c r="S147" s="83">
        <v>13.105263157894736</v>
      </c>
      <c r="T147" s="83">
        <v>18.938596491228068</v>
      </c>
      <c r="U147" s="122">
        <v>0.69198703103288561</v>
      </c>
      <c r="V147" s="81">
        <v>2</v>
      </c>
      <c r="X147" s="4" t="s">
        <v>60</v>
      </c>
      <c r="Y147" s="4">
        <v>1</v>
      </c>
      <c r="AA147" s="109">
        <v>102025.9801519973</v>
      </c>
      <c r="AB147" s="109">
        <v>592086.60984800546</v>
      </c>
      <c r="AC147" s="111">
        <f t="shared" si="15"/>
        <v>0.17231597279017741</v>
      </c>
      <c r="AD147" s="74">
        <v>3</v>
      </c>
      <c r="AF147" s="109">
        <f>VLOOKUP(B147, [3]Foglio3!$C$4:$I$53, 6, FALSE)</f>
        <v>225043.81271178418</v>
      </c>
      <c r="AG147" s="109">
        <f>VLOOKUP(B147, [3]Foglio3!$C$4:$I$53, 7, FALSE)</f>
        <v>1</v>
      </c>
      <c r="AI147" s="74">
        <f>+VLOOKUP(E147,'[1]C9 INTERA PRODUZIONE'!$B$1:$E$119,4,0)</f>
        <v>291</v>
      </c>
      <c r="AJ147" s="74">
        <v>3</v>
      </c>
      <c r="AL147" s="74" t="s">
        <v>606</v>
      </c>
      <c r="AM147" s="74" t="s">
        <v>606</v>
      </c>
      <c r="AN147" s="74" t="s">
        <v>606</v>
      </c>
      <c r="AO147" s="74" t="s">
        <v>606</v>
      </c>
      <c r="AQ147" s="111">
        <f>+VLOOKUP(E147,[2]LAVORATO!$C$9:$P$217,14,0)</f>
        <v>2.7872678933114913E-2</v>
      </c>
      <c r="AR147" s="109">
        <f>+VLOOKUP(E147,[2]LAVORATO!$C$8:$V$217,20,0)</f>
        <v>0</v>
      </c>
      <c r="AT147" s="74" t="s">
        <v>607</v>
      </c>
      <c r="AU147" s="74">
        <v>-1</v>
      </c>
      <c r="AX147" s="114">
        <f t="shared" si="14"/>
        <v>17</v>
      </c>
    </row>
    <row r="148" spans="1:50" x14ac:dyDescent="0.25">
      <c r="A148" s="84">
        <v>206</v>
      </c>
      <c r="B148" s="100" t="s">
        <v>446</v>
      </c>
      <c r="C148" s="88" t="s">
        <v>447</v>
      </c>
      <c r="D148" s="84">
        <v>11</v>
      </c>
      <c r="E148" s="88" t="s">
        <v>600</v>
      </c>
      <c r="F148" s="84" t="s">
        <v>455</v>
      </c>
      <c r="H148" s="82">
        <v>0.86</v>
      </c>
      <c r="I148" s="81">
        <v>3</v>
      </c>
      <c r="K148" s="4" t="s">
        <v>604</v>
      </c>
      <c r="L148" s="4">
        <v>3</v>
      </c>
      <c r="N148" s="83">
        <v>5.4912280701754383</v>
      </c>
      <c r="O148" s="83">
        <v>5.4912280701754383</v>
      </c>
      <c r="P148" s="122">
        <v>1</v>
      </c>
      <c r="Q148" s="81">
        <v>2</v>
      </c>
      <c r="S148" s="83">
        <v>3.1578947368421053</v>
      </c>
      <c r="T148" s="83">
        <v>5.4912280701754383</v>
      </c>
      <c r="U148" s="122">
        <v>0.57507987220447288</v>
      </c>
      <c r="V148" s="81">
        <v>2</v>
      </c>
      <c r="X148" s="4" t="s">
        <v>61</v>
      </c>
      <c r="Y148" s="4">
        <v>0</v>
      </c>
      <c r="AA148" s="109">
        <v>104125.92365552252</v>
      </c>
      <c r="AB148" s="109">
        <v>574833.57234447962</v>
      </c>
      <c r="AC148" s="111">
        <f t="shared" si="15"/>
        <v>0.18114099221943694</v>
      </c>
      <c r="AD148" s="74">
        <v>3</v>
      </c>
      <c r="AF148" s="109">
        <f>VLOOKUP(B148, [3]Foglio3!$C$4:$I$53, 6, FALSE)</f>
        <v>225135.98236004161</v>
      </c>
      <c r="AG148" s="109">
        <f>VLOOKUP(B148, [3]Foglio3!$C$4:$I$53, 7, FALSE)</f>
        <v>1</v>
      </c>
      <c r="AI148" s="74">
        <f>+VLOOKUP(E148,'[1]C9 INTERA PRODUZIONE'!$B$1:$E$119,4,0)</f>
        <v>256</v>
      </c>
      <c r="AJ148" s="74">
        <v>3</v>
      </c>
      <c r="AL148" s="74" t="s">
        <v>606</v>
      </c>
      <c r="AM148" s="74" t="s">
        <v>606</v>
      </c>
      <c r="AN148" s="74" t="s">
        <v>606</v>
      </c>
      <c r="AO148" s="74" t="s">
        <v>606</v>
      </c>
      <c r="AQ148" s="111">
        <f>+VLOOKUP(E148,[2]LAVORATO!$C$9:$P$217,14,0)</f>
        <v>2.7940464379665134E-2</v>
      </c>
      <c r="AR148" s="109">
        <f>+VLOOKUP(E148,[2]LAVORATO!$C$8:$V$217,20,0)</f>
        <v>0</v>
      </c>
      <c r="AT148" s="74" t="s">
        <v>607</v>
      </c>
      <c r="AU148" s="74">
        <v>-1</v>
      </c>
      <c r="AX148" s="114">
        <f t="shared" si="14"/>
        <v>16</v>
      </c>
    </row>
    <row r="149" spans="1:50" x14ac:dyDescent="0.25">
      <c r="A149" s="84">
        <v>206</v>
      </c>
      <c r="B149" s="100" t="s">
        <v>448</v>
      </c>
      <c r="C149" s="88" t="s">
        <v>449</v>
      </c>
      <c r="D149" s="84">
        <v>11</v>
      </c>
      <c r="E149" s="88" t="s">
        <v>601</v>
      </c>
      <c r="F149" s="84" t="s">
        <v>455</v>
      </c>
      <c r="H149" s="82">
        <v>1</v>
      </c>
      <c r="I149" s="81">
        <v>3</v>
      </c>
      <c r="K149" s="4" t="s">
        <v>60</v>
      </c>
      <c r="L149" s="4">
        <v>3</v>
      </c>
      <c r="N149" s="83">
        <v>16.849415204678362</v>
      </c>
      <c r="O149" s="83">
        <v>19.217836257309941</v>
      </c>
      <c r="P149" s="122">
        <v>0.87675922403955875</v>
      </c>
      <c r="Q149" s="81">
        <v>2</v>
      </c>
      <c r="S149" s="83">
        <v>14.210526315789474</v>
      </c>
      <c r="T149" s="83">
        <v>16.849415204678362</v>
      </c>
      <c r="U149" s="122">
        <v>0.84338394793926252</v>
      </c>
      <c r="V149" s="81">
        <v>2</v>
      </c>
      <c r="X149" s="4" t="s">
        <v>60</v>
      </c>
      <c r="Y149" s="4">
        <v>1</v>
      </c>
      <c r="AA149" s="109">
        <v>38619.389209338871</v>
      </c>
      <c r="AB149" s="109">
        <v>282417.7207906621</v>
      </c>
      <c r="AC149" s="111">
        <f t="shared" si="15"/>
        <v>0.13674563020060951</v>
      </c>
      <c r="AD149" s="74">
        <v>3</v>
      </c>
      <c r="AF149" s="109">
        <f>VLOOKUP(B149, [3]Foglio3!$C$4:$I$53, 6, FALSE)</f>
        <v>110732.07092338524</v>
      </c>
      <c r="AG149" s="109">
        <f>VLOOKUP(B149, [3]Foglio3!$C$4:$I$53, 7, FALSE)</f>
        <v>0</v>
      </c>
      <c r="AI149" s="74">
        <f>+VLOOKUP(E149,'[1]C9 INTERA PRODUZIONE'!$B$1:$E$119,4,0)</f>
        <v>292</v>
      </c>
      <c r="AJ149" s="74">
        <v>3</v>
      </c>
      <c r="AL149" s="74" t="s">
        <v>606</v>
      </c>
      <c r="AM149" s="74" t="s">
        <v>606</v>
      </c>
      <c r="AN149" s="74" t="s">
        <v>606</v>
      </c>
      <c r="AO149" s="74" t="s">
        <v>606</v>
      </c>
      <c r="AQ149" s="111">
        <f>+VLOOKUP(E149,[2]LAVORATO!$C$9:$P$217,14,0)</f>
        <v>2.0288368161489712E-2</v>
      </c>
      <c r="AR149" s="109">
        <f>+VLOOKUP(E149,[2]LAVORATO!$C$8:$V$217,20,0)</f>
        <v>0</v>
      </c>
      <c r="AT149" s="74" t="s">
        <v>609</v>
      </c>
      <c r="AU149" s="74">
        <v>0</v>
      </c>
      <c r="AX149" s="114">
        <f t="shared" si="14"/>
        <v>17</v>
      </c>
    </row>
    <row r="150" spans="1:50" x14ac:dyDescent="0.25">
      <c r="A150" s="84">
        <v>206</v>
      </c>
      <c r="B150" s="100" t="s">
        <v>450</v>
      </c>
      <c r="C150" s="88" t="s">
        <v>451</v>
      </c>
      <c r="D150" s="84">
        <v>11</v>
      </c>
      <c r="E150" s="88" t="s">
        <v>602</v>
      </c>
      <c r="F150" s="84" t="s">
        <v>455</v>
      </c>
      <c r="H150" s="82">
        <v>1</v>
      </c>
      <c r="I150" s="81">
        <v>3</v>
      </c>
      <c r="K150" s="4" t="s">
        <v>60</v>
      </c>
      <c r="L150" s="4">
        <v>3</v>
      </c>
      <c r="N150" s="83">
        <v>7.6973684210526319</v>
      </c>
      <c r="O150" s="83">
        <v>7.6973684210526319</v>
      </c>
      <c r="P150" s="122">
        <v>1</v>
      </c>
      <c r="Q150" s="81">
        <v>2</v>
      </c>
      <c r="S150" s="83">
        <v>5.4473684210526319</v>
      </c>
      <c r="T150" s="83">
        <v>7.6973684210526319</v>
      </c>
      <c r="U150" s="122">
        <v>0.70769230769230773</v>
      </c>
      <c r="V150" s="81">
        <v>2</v>
      </c>
      <c r="X150" s="4" t="s">
        <v>60</v>
      </c>
      <c r="Y150" s="4">
        <v>1</v>
      </c>
      <c r="AA150" s="109">
        <v>226345.84134435761</v>
      </c>
      <c r="AB150" s="109">
        <v>189952.44565564403</v>
      </c>
      <c r="AC150" s="111">
        <f t="shared" si="15"/>
        <v>1.191592140670247</v>
      </c>
      <c r="AD150" s="74">
        <v>3</v>
      </c>
      <c r="AF150" s="109">
        <f>VLOOKUP(B150, [3]Foglio3!$C$4:$I$53, 6, FALSE)</f>
        <v>74448.850717558045</v>
      </c>
      <c r="AG150" s="109">
        <f>VLOOKUP(B150, [3]Foglio3!$C$4:$I$53, 7, FALSE)</f>
        <v>0</v>
      </c>
      <c r="AI150" s="74">
        <f>+VLOOKUP(E150,'[1]C9 INTERA PRODUZIONE'!$B$1:$E$119,4,0)</f>
        <v>290</v>
      </c>
      <c r="AJ150" s="74">
        <v>3</v>
      </c>
      <c r="AL150" s="74" t="s">
        <v>606</v>
      </c>
      <c r="AM150" s="74" t="s">
        <v>606</v>
      </c>
      <c r="AN150" s="74" t="s">
        <v>606</v>
      </c>
      <c r="AO150" s="74" t="s">
        <v>606</v>
      </c>
      <c r="AQ150" s="111">
        <f>+VLOOKUP(E150,[2]LAVORATO!$C$9:$P$217,14,0)</f>
        <v>-6.6082741538898176E-2</v>
      </c>
      <c r="AR150" s="109">
        <f>+VLOOKUP(E150,[2]LAVORATO!$C$8:$V$217,20,0)</f>
        <v>2</v>
      </c>
      <c r="AT150" s="74" t="s">
        <v>609</v>
      </c>
      <c r="AU150" s="74">
        <v>0</v>
      </c>
      <c r="AX150" s="114">
        <f t="shared" si="14"/>
        <v>19</v>
      </c>
    </row>
  </sheetData>
  <autoFilter ref="A2:AX150" xr:uid="{714192AA-19D1-4D80-A233-38A9F373F93D}">
    <filterColumn colId="5">
      <filters>
        <filter val="LAB"/>
      </filters>
    </filterColumn>
  </autoFilter>
  <mergeCells count="12">
    <mergeCell ref="H1:I1"/>
    <mergeCell ref="A1:F1"/>
    <mergeCell ref="AT1:AU1"/>
    <mergeCell ref="K1:L1"/>
    <mergeCell ref="N1:Q1"/>
    <mergeCell ref="S1:V1"/>
    <mergeCell ref="X1:Y1"/>
    <mergeCell ref="AA1:AD1"/>
    <mergeCell ref="AF1:AG1"/>
    <mergeCell ref="AI1:AJ1"/>
    <mergeCell ref="AL1:AO1"/>
    <mergeCell ref="AQ1:AR1"/>
  </mergeCells>
  <dataValidations count="8">
    <dataValidation type="list" allowBlank="1" showInputMessage="1" showErrorMessage="1" sqref="AO3:AO100" xr:uid="{729A8CCA-472A-4A88-9DA0-4AE474D4D012}">
      <formula1>"3,2,1,0"</formula1>
    </dataValidation>
    <dataValidation type="list" allowBlank="1" showInputMessage="1" showErrorMessage="1" sqref="I118 L63:L66 L69:L150 I35:I100 L61 L3:L43 L45 L48:L52 L54:L56 L58 I15:I31" xr:uid="{EA46AB91-C722-431B-8FCD-40982DD1FC4F}">
      <formula1>"3,-1"</formula1>
    </dataValidation>
    <dataValidation type="list" allowBlank="1" showInputMessage="1" showErrorMessage="1" sqref="L62 Q3:Q100 L67:L68 L44 L46:L47 L53 L57 L59:L60 Q105:Q114 V105:V114 Y105:Y114 Q102" xr:uid="{34A7563C-8512-405B-9A2D-09A02927F2DF}">
      <formula1>"2,0"</formula1>
    </dataValidation>
    <dataValidation type="list" allowBlank="1" showInputMessage="1" showErrorMessage="1" sqref="V3:V100 V130" xr:uid="{F081DA5E-117B-4BD6-ACE0-9971FBBF07D4}">
      <formula1>"2,1,0"</formula1>
    </dataValidation>
    <dataValidation type="list" allowBlank="1" showInputMessage="1" showErrorMessage="1" sqref="Y3:Y104 Y115:Y150" xr:uid="{0282894E-0C18-4B7A-A91A-C402FC8607AC}">
      <formula1>"1,0"</formula1>
    </dataValidation>
    <dataValidation type="list" allowBlank="1" showInputMessage="1" showErrorMessage="1" sqref="AD105:AD150 I34 AU32 AD3:AD100 AJ3:AJ14 AJ17 AJ69:AJ104 AJ115:AJ123 AJ126:AJ150 AJ19:AJ41" xr:uid="{987C2959-26F6-4E57-AE83-9BB002F5F11C}">
      <formula1>"3,2,1,0,-1"</formula1>
    </dataValidation>
    <dataValidation type="list" allowBlank="1" showInputMessage="1" showErrorMessage="1" sqref="AU33:AU100 AU3:AU31" xr:uid="{619E3669-DB2B-48F9-B975-71CC266F276A}">
      <formula1>"2,1,0,-1"</formula1>
    </dataValidation>
    <dataValidation type="list" allowBlank="1" showInputMessage="1" showErrorMessage="1" sqref="I34:I35" xr:uid="{FC01AFBE-8EA2-43EF-9304-3C60D136B6AC}">
      <formula1>"3,2,-1"</formula1>
    </dataValidation>
  </dataValidations>
  <printOptions horizontalCentered="1"/>
  <pageMargins left="0.31496062992125984" right="0.31496062992125984" top="0.94488188976377963" bottom="0.94488188976377963" header="0.51181102362204722" footer="0.51181102362204722"/>
  <pageSetup paperSize="9" scale="27" orientation="landscape" horizontalDpi="1200" verticalDpi="1200" r:id="rId1"/>
  <headerFooter>
    <oddHeader>&amp;C&amp;"-,Grassetto"&amp;72Indicatori All. B: tracciato di rilevazione anno 2022</oddHeader>
    <oddFooter>&amp;C&amp;"-,Grassetto"&amp;14pag. n.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D6B5-A7BF-4798-9E0D-06A5D840C40F}">
  <sheetPr>
    <tabColor rgb="FFFFFF00"/>
    <pageSetUpPr fitToPage="1"/>
  </sheetPr>
  <dimension ref="A1:H60"/>
  <sheetViews>
    <sheetView topLeftCell="A14" zoomScale="75" workbookViewId="0">
      <selection activeCell="A29" sqref="A29"/>
    </sheetView>
  </sheetViews>
  <sheetFormatPr defaultRowHeight="15" x14ac:dyDescent="0.25"/>
  <cols>
    <col min="2" max="3" width="33.85546875" customWidth="1"/>
    <col min="4" max="4" width="24.7109375" customWidth="1"/>
    <col min="5" max="5" width="25.140625" customWidth="1"/>
    <col min="6" max="6" width="22" customWidth="1"/>
    <col min="7" max="8" width="33.85546875" customWidth="1"/>
  </cols>
  <sheetData>
    <row r="1" spans="1:8" ht="30.75" thickBot="1" x14ac:dyDescent="0.3">
      <c r="A1" s="66" t="s">
        <v>285</v>
      </c>
      <c r="B1" s="67" t="s">
        <v>278</v>
      </c>
      <c r="C1" s="67" t="s">
        <v>284</v>
      </c>
      <c r="D1" s="67" t="s">
        <v>279</v>
      </c>
      <c r="E1" s="67" t="s">
        <v>280</v>
      </c>
      <c r="F1" s="68" t="s">
        <v>281</v>
      </c>
      <c r="G1" s="67" t="s">
        <v>282</v>
      </c>
      <c r="H1" s="69" t="s">
        <v>283</v>
      </c>
    </row>
    <row r="2" spans="1:8" ht="25.5" customHeight="1" x14ac:dyDescent="0.25">
      <c r="A2" s="71"/>
      <c r="B2" s="71"/>
      <c r="C2" s="71"/>
      <c r="D2" s="71"/>
      <c r="E2" s="71"/>
      <c r="F2" s="71"/>
      <c r="G2" s="71"/>
      <c r="H2" s="71"/>
    </row>
    <row r="3" spans="1:8" ht="25.5" customHeight="1" x14ac:dyDescent="0.25">
      <c r="A3" s="70"/>
      <c r="B3" s="70"/>
      <c r="C3" s="70"/>
      <c r="D3" s="70"/>
      <c r="E3" s="70"/>
      <c r="F3" s="70"/>
      <c r="G3" s="70"/>
      <c r="H3" s="70"/>
    </row>
    <row r="4" spans="1:8" ht="25.5" customHeight="1" x14ac:dyDescent="0.25">
      <c r="A4" s="70"/>
      <c r="B4" s="70"/>
      <c r="C4" s="70"/>
      <c r="D4" s="70"/>
      <c r="E4" s="70"/>
      <c r="F4" s="70"/>
      <c r="G4" s="70"/>
      <c r="H4" s="70"/>
    </row>
    <row r="5" spans="1:8" ht="25.5" customHeight="1" x14ac:dyDescent="0.25">
      <c r="A5" s="70"/>
      <c r="B5" s="70"/>
      <c r="C5" s="70"/>
      <c r="D5" s="70"/>
      <c r="E5" s="70"/>
      <c r="F5" s="70"/>
      <c r="G5" s="70"/>
      <c r="H5" s="70"/>
    </row>
    <row r="6" spans="1:8" ht="25.5" customHeight="1" x14ac:dyDescent="0.25">
      <c r="A6" s="70"/>
      <c r="B6" s="70"/>
      <c r="C6" s="70"/>
      <c r="D6" s="70"/>
      <c r="E6" s="70"/>
      <c r="F6" s="70"/>
      <c r="G6" s="70"/>
      <c r="H6" s="70"/>
    </row>
    <row r="7" spans="1:8" ht="25.5" customHeight="1" x14ac:dyDescent="0.25">
      <c r="A7" s="70"/>
      <c r="B7" s="70"/>
      <c r="C7" s="70"/>
      <c r="D7" s="70"/>
      <c r="E7" s="70"/>
      <c r="F7" s="70"/>
      <c r="G7" s="70"/>
      <c r="H7" s="70"/>
    </row>
    <row r="8" spans="1:8" ht="25.5" customHeight="1" x14ac:dyDescent="0.25">
      <c r="A8" s="70"/>
      <c r="B8" s="70"/>
      <c r="C8" s="70"/>
      <c r="D8" s="70"/>
      <c r="E8" s="70"/>
      <c r="F8" s="70"/>
      <c r="G8" s="70"/>
      <c r="H8" s="70"/>
    </row>
    <row r="9" spans="1:8" ht="25.5" customHeight="1" x14ac:dyDescent="0.25">
      <c r="A9" s="70"/>
      <c r="B9" s="70"/>
      <c r="C9" s="70"/>
      <c r="D9" s="70"/>
      <c r="E9" s="70"/>
      <c r="F9" s="70"/>
      <c r="G9" s="70"/>
      <c r="H9" s="70"/>
    </row>
    <row r="10" spans="1:8" ht="25.5" customHeight="1" x14ac:dyDescent="0.25">
      <c r="A10" s="70"/>
      <c r="B10" s="70"/>
      <c r="C10" s="70"/>
      <c r="D10" s="70"/>
      <c r="E10" s="70"/>
      <c r="F10" s="70"/>
      <c r="G10" s="70"/>
      <c r="H10" s="70"/>
    </row>
    <row r="11" spans="1:8" ht="25.5" customHeight="1" x14ac:dyDescent="0.25">
      <c r="A11" s="70"/>
      <c r="B11" s="70"/>
      <c r="C11" s="70"/>
      <c r="D11" s="70"/>
      <c r="E11" s="70"/>
      <c r="F11" s="70"/>
      <c r="G11" s="70"/>
      <c r="H11" s="70"/>
    </row>
    <row r="12" spans="1:8" ht="25.5" customHeight="1" x14ac:dyDescent="0.25">
      <c r="A12" s="70"/>
      <c r="B12" s="70"/>
      <c r="C12" s="70"/>
      <c r="D12" s="70"/>
      <c r="E12" s="70"/>
      <c r="F12" s="70"/>
      <c r="G12" s="70"/>
      <c r="H12" s="70"/>
    </row>
    <row r="13" spans="1:8" ht="25.5" customHeight="1" x14ac:dyDescent="0.25">
      <c r="A13" s="70"/>
      <c r="B13" s="70"/>
      <c r="C13" s="70"/>
      <c r="D13" s="70"/>
      <c r="E13" s="70"/>
      <c r="F13" s="70"/>
      <c r="G13" s="70"/>
      <c r="H13" s="70"/>
    </row>
    <row r="14" spans="1:8" ht="25.5" customHeight="1" x14ac:dyDescent="0.25">
      <c r="A14" s="70"/>
      <c r="B14" s="70"/>
      <c r="C14" s="70"/>
      <c r="D14" s="70"/>
      <c r="E14" s="70"/>
      <c r="F14" s="70"/>
      <c r="G14" s="70"/>
      <c r="H14" s="70"/>
    </row>
    <row r="15" spans="1:8" ht="25.5" customHeight="1" x14ac:dyDescent="0.25">
      <c r="A15" s="70"/>
      <c r="B15" s="70"/>
      <c r="C15" s="70"/>
      <c r="D15" s="70"/>
      <c r="E15" s="70"/>
      <c r="F15" s="70"/>
      <c r="G15" s="70"/>
      <c r="H15" s="70"/>
    </row>
    <row r="16" spans="1:8" ht="25.5" customHeight="1" x14ac:dyDescent="0.25">
      <c r="A16" s="70"/>
      <c r="B16" s="70"/>
      <c r="C16" s="70"/>
      <c r="D16" s="70"/>
      <c r="E16" s="70"/>
      <c r="F16" s="70"/>
      <c r="G16" s="70"/>
      <c r="H16" s="70"/>
    </row>
    <row r="17" spans="1:8" ht="25.5" customHeight="1" x14ac:dyDescent="0.25">
      <c r="A17" s="70"/>
      <c r="B17" s="70"/>
      <c r="C17" s="70"/>
      <c r="D17" s="70"/>
      <c r="E17" s="70"/>
      <c r="F17" s="70"/>
      <c r="G17" s="70"/>
      <c r="H17" s="70"/>
    </row>
    <row r="18" spans="1:8" ht="25.5" customHeight="1" x14ac:dyDescent="0.25">
      <c r="A18" s="70"/>
      <c r="B18" s="70"/>
      <c r="C18" s="70"/>
      <c r="D18" s="70"/>
      <c r="E18" s="70"/>
      <c r="F18" s="70"/>
      <c r="G18" s="70"/>
      <c r="H18" s="70"/>
    </row>
    <row r="19" spans="1:8" ht="25.5" customHeight="1" x14ac:dyDescent="0.25">
      <c r="A19" s="70"/>
      <c r="B19" s="70"/>
      <c r="C19" s="70"/>
      <c r="D19" s="70"/>
      <c r="E19" s="70"/>
      <c r="F19" s="70"/>
      <c r="G19" s="70"/>
      <c r="H19" s="70"/>
    </row>
    <row r="20" spans="1:8" ht="25.5" customHeight="1" x14ac:dyDescent="0.25">
      <c r="A20" s="70"/>
      <c r="B20" s="70"/>
      <c r="C20" s="70"/>
      <c r="D20" s="70"/>
      <c r="E20" s="70"/>
      <c r="F20" s="70"/>
      <c r="G20" s="70"/>
      <c r="H20" s="70"/>
    </row>
    <row r="21" spans="1:8" ht="25.5" customHeight="1" x14ac:dyDescent="0.25">
      <c r="A21" s="70"/>
      <c r="B21" s="70"/>
      <c r="C21" s="70"/>
      <c r="D21" s="70"/>
      <c r="E21" s="70"/>
      <c r="F21" s="70"/>
      <c r="G21" s="70"/>
      <c r="H21" s="70"/>
    </row>
    <row r="22" spans="1:8" ht="25.5" customHeight="1" x14ac:dyDescent="0.25">
      <c r="A22" s="70"/>
      <c r="B22" s="70"/>
      <c r="C22" s="70"/>
      <c r="D22" s="70"/>
      <c r="E22" s="70"/>
      <c r="F22" s="70"/>
      <c r="G22" s="70"/>
      <c r="H22" s="70"/>
    </row>
    <row r="23" spans="1:8" ht="25.5" customHeight="1" x14ac:dyDescent="0.25">
      <c r="A23" s="70"/>
      <c r="B23" s="70"/>
      <c r="C23" s="70"/>
      <c r="D23" s="70"/>
      <c r="E23" s="70"/>
      <c r="F23" s="70"/>
      <c r="G23" s="70"/>
      <c r="H23" s="70"/>
    </row>
    <row r="24" spans="1:8" ht="25.5" customHeight="1" x14ac:dyDescent="0.25">
      <c r="A24" s="70"/>
      <c r="B24" s="70"/>
      <c r="C24" s="70"/>
      <c r="D24" s="70"/>
      <c r="E24" s="70"/>
      <c r="F24" s="70"/>
      <c r="G24" s="70"/>
      <c r="H24" s="70"/>
    </row>
    <row r="25" spans="1:8" ht="25.5" customHeight="1" x14ac:dyDescent="0.25">
      <c r="A25" s="70"/>
      <c r="B25" s="70"/>
      <c r="C25" s="70"/>
      <c r="D25" s="70"/>
      <c r="E25" s="70"/>
      <c r="F25" s="70"/>
      <c r="G25" s="70"/>
      <c r="H25" s="70"/>
    </row>
    <row r="26" spans="1:8" ht="25.5" customHeight="1" x14ac:dyDescent="0.25">
      <c r="A26" s="70"/>
      <c r="B26" s="70"/>
      <c r="C26" s="70"/>
      <c r="D26" s="70"/>
      <c r="E26" s="70"/>
      <c r="F26" s="70"/>
      <c r="G26" s="70"/>
      <c r="H26" s="70"/>
    </row>
    <row r="27" spans="1:8" ht="25.5" customHeight="1" x14ac:dyDescent="0.25">
      <c r="A27" s="70"/>
      <c r="B27" s="70"/>
      <c r="C27" s="70"/>
      <c r="D27" s="70"/>
      <c r="E27" s="70"/>
      <c r="F27" s="70"/>
      <c r="G27" s="70"/>
      <c r="H27" s="70"/>
    </row>
    <row r="28" spans="1:8" ht="25.5" customHeight="1" x14ac:dyDescent="0.25">
      <c r="A28" s="70"/>
      <c r="B28" s="70"/>
      <c r="C28" s="70"/>
      <c r="D28" s="70"/>
      <c r="E28" s="70"/>
      <c r="F28" s="70"/>
      <c r="G28" s="70"/>
      <c r="H28" s="70"/>
    </row>
    <row r="29" spans="1:8" ht="25.5" customHeight="1" x14ac:dyDescent="0.25">
      <c r="A29" s="70"/>
      <c r="B29" s="70"/>
      <c r="C29" s="70"/>
      <c r="D29" s="70"/>
      <c r="E29" s="70"/>
      <c r="F29" s="70"/>
      <c r="G29" s="70"/>
      <c r="H29" s="70"/>
    </row>
    <row r="30" spans="1:8" ht="25.5" customHeight="1" x14ac:dyDescent="0.25">
      <c r="A30" s="70"/>
      <c r="B30" s="70"/>
      <c r="C30" s="70"/>
      <c r="D30" s="70"/>
      <c r="E30" s="70"/>
      <c r="F30" s="70"/>
      <c r="G30" s="70"/>
      <c r="H30" s="70"/>
    </row>
    <row r="31" spans="1:8" ht="25.5" customHeight="1" x14ac:dyDescent="0.25">
      <c r="A31" s="70"/>
      <c r="B31" s="70"/>
      <c r="C31" s="70"/>
      <c r="D31" s="70"/>
      <c r="E31" s="70"/>
      <c r="F31" s="70"/>
      <c r="G31" s="70"/>
      <c r="H31" s="70"/>
    </row>
    <row r="32" spans="1:8" ht="25.5" customHeight="1" x14ac:dyDescent="0.25">
      <c r="A32" s="70"/>
      <c r="B32" s="70"/>
      <c r="C32" s="70"/>
      <c r="D32" s="70"/>
      <c r="E32" s="70"/>
      <c r="F32" s="70"/>
      <c r="G32" s="70"/>
      <c r="H32" s="70"/>
    </row>
    <row r="33" spans="1:8" ht="25.5" customHeight="1" x14ac:dyDescent="0.25">
      <c r="A33" s="70"/>
      <c r="B33" s="70"/>
      <c r="C33" s="70"/>
      <c r="D33" s="70"/>
      <c r="E33" s="70"/>
      <c r="F33" s="70"/>
      <c r="G33" s="70"/>
      <c r="H33" s="70"/>
    </row>
    <row r="34" spans="1:8" ht="25.5" customHeight="1" x14ac:dyDescent="0.25">
      <c r="A34" s="70"/>
      <c r="B34" s="70"/>
      <c r="C34" s="70"/>
      <c r="D34" s="70"/>
      <c r="E34" s="70"/>
      <c r="F34" s="70"/>
      <c r="G34" s="70"/>
      <c r="H34" s="70"/>
    </row>
    <row r="35" spans="1:8" ht="25.5" customHeight="1" x14ac:dyDescent="0.25">
      <c r="A35" s="70"/>
      <c r="B35" s="70"/>
      <c r="C35" s="70"/>
      <c r="D35" s="70"/>
      <c r="E35" s="70"/>
      <c r="F35" s="70"/>
      <c r="G35" s="70"/>
      <c r="H35" s="70"/>
    </row>
    <row r="36" spans="1:8" ht="25.5" customHeight="1" x14ac:dyDescent="0.25">
      <c r="A36" s="70"/>
      <c r="B36" s="70"/>
      <c r="C36" s="70"/>
      <c r="D36" s="70"/>
      <c r="E36" s="70"/>
      <c r="F36" s="70"/>
      <c r="G36" s="70"/>
      <c r="H36" s="70"/>
    </row>
    <row r="37" spans="1:8" ht="25.5" customHeight="1" x14ac:dyDescent="0.25">
      <c r="A37" s="70"/>
      <c r="B37" s="70"/>
      <c r="C37" s="70"/>
      <c r="D37" s="70"/>
      <c r="E37" s="70"/>
      <c r="F37" s="70"/>
      <c r="G37" s="70"/>
      <c r="H37" s="70"/>
    </row>
    <row r="38" spans="1:8" ht="25.5" customHeight="1" x14ac:dyDescent="0.25">
      <c r="A38" s="70"/>
      <c r="B38" s="70"/>
      <c r="C38" s="70"/>
      <c r="D38" s="70"/>
      <c r="E38" s="70"/>
      <c r="F38" s="70"/>
      <c r="G38" s="70"/>
      <c r="H38" s="70"/>
    </row>
    <row r="39" spans="1:8" ht="25.5" customHeight="1" x14ac:dyDescent="0.25">
      <c r="A39" s="70"/>
      <c r="B39" s="70"/>
      <c r="C39" s="70"/>
      <c r="D39" s="70"/>
      <c r="E39" s="70"/>
      <c r="F39" s="70"/>
      <c r="G39" s="70"/>
      <c r="H39" s="70"/>
    </row>
    <row r="40" spans="1:8" ht="25.5" customHeight="1" x14ac:dyDescent="0.25">
      <c r="A40" s="70"/>
      <c r="B40" s="70"/>
      <c r="C40" s="70"/>
      <c r="D40" s="70"/>
      <c r="E40" s="70"/>
      <c r="F40" s="70"/>
      <c r="G40" s="70"/>
      <c r="H40" s="70"/>
    </row>
    <row r="41" spans="1:8" ht="25.5" customHeight="1" x14ac:dyDescent="0.25">
      <c r="A41" s="70"/>
      <c r="B41" s="70"/>
      <c r="C41" s="70"/>
      <c r="D41" s="70"/>
      <c r="E41" s="70"/>
      <c r="F41" s="70"/>
      <c r="G41" s="70"/>
      <c r="H41" s="70"/>
    </row>
    <row r="42" spans="1:8" ht="25.5" customHeight="1" x14ac:dyDescent="0.25">
      <c r="A42" s="70"/>
      <c r="B42" s="70"/>
      <c r="C42" s="70"/>
      <c r="D42" s="70"/>
      <c r="E42" s="70"/>
      <c r="F42" s="70"/>
      <c r="G42" s="70"/>
      <c r="H42" s="70"/>
    </row>
    <row r="43" spans="1:8" ht="25.5" customHeight="1" x14ac:dyDescent="0.25">
      <c r="A43" s="70"/>
      <c r="B43" s="70"/>
      <c r="C43" s="70"/>
      <c r="D43" s="70"/>
      <c r="E43" s="70"/>
      <c r="F43" s="70"/>
      <c r="G43" s="70"/>
      <c r="H43" s="70"/>
    </row>
    <row r="44" spans="1:8" ht="25.5" customHeight="1" x14ac:dyDescent="0.25">
      <c r="A44" s="70"/>
      <c r="B44" s="70"/>
      <c r="C44" s="70"/>
      <c r="D44" s="70"/>
      <c r="E44" s="70"/>
      <c r="F44" s="70"/>
      <c r="G44" s="70"/>
      <c r="H44" s="70"/>
    </row>
    <row r="45" spans="1:8" ht="25.5" customHeight="1" x14ac:dyDescent="0.25">
      <c r="A45" s="70"/>
      <c r="B45" s="70"/>
      <c r="C45" s="70"/>
      <c r="D45" s="70"/>
      <c r="E45" s="70"/>
      <c r="F45" s="70"/>
      <c r="G45" s="70"/>
      <c r="H45" s="70"/>
    </row>
    <row r="46" spans="1:8" ht="25.5" customHeight="1" x14ac:dyDescent="0.25">
      <c r="A46" s="70"/>
      <c r="B46" s="70"/>
      <c r="C46" s="70"/>
      <c r="D46" s="70"/>
      <c r="E46" s="70"/>
      <c r="F46" s="70"/>
      <c r="G46" s="70"/>
      <c r="H46" s="70"/>
    </row>
    <row r="47" spans="1:8" ht="25.5" customHeight="1" x14ac:dyDescent="0.25">
      <c r="A47" s="70"/>
      <c r="B47" s="70"/>
      <c r="C47" s="70"/>
      <c r="D47" s="70"/>
      <c r="E47" s="70"/>
      <c r="F47" s="70"/>
      <c r="G47" s="70"/>
      <c r="H47" s="70"/>
    </row>
    <row r="48" spans="1:8" ht="25.5" customHeight="1" x14ac:dyDescent="0.25">
      <c r="A48" s="70"/>
      <c r="B48" s="70"/>
      <c r="C48" s="70"/>
      <c r="D48" s="70"/>
      <c r="E48" s="70"/>
      <c r="F48" s="70"/>
      <c r="G48" s="70"/>
      <c r="H48" s="70"/>
    </row>
    <row r="49" spans="1:8" ht="25.5" customHeight="1" x14ac:dyDescent="0.25">
      <c r="A49" s="70"/>
      <c r="B49" s="70"/>
      <c r="C49" s="70"/>
      <c r="D49" s="70"/>
      <c r="E49" s="70"/>
      <c r="F49" s="70"/>
      <c r="G49" s="70"/>
      <c r="H49" s="70"/>
    </row>
    <row r="50" spans="1:8" ht="25.5" customHeight="1" x14ac:dyDescent="0.25">
      <c r="A50" s="70"/>
      <c r="B50" s="70"/>
      <c r="C50" s="70"/>
      <c r="D50" s="70"/>
      <c r="E50" s="70"/>
      <c r="F50" s="70"/>
      <c r="G50" s="70"/>
      <c r="H50" s="70"/>
    </row>
    <row r="51" spans="1:8" ht="25.5" customHeight="1" x14ac:dyDescent="0.25">
      <c r="A51" s="70"/>
      <c r="B51" s="70"/>
      <c r="C51" s="70"/>
      <c r="D51" s="70"/>
      <c r="E51" s="70"/>
      <c r="F51" s="70"/>
      <c r="G51" s="70"/>
      <c r="H51" s="70"/>
    </row>
    <row r="52" spans="1:8" ht="25.5" customHeight="1" x14ac:dyDescent="0.25">
      <c r="A52" s="70"/>
      <c r="B52" s="70"/>
      <c r="C52" s="70"/>
      <c r="D52" s="70"/>
      <c r="E52" s="70"/>
      <c r="F52" s="70"/>
      <c r="G52" s="70"/>
      <c r="H52" s="70"/>
    </row>
    <row r="53" spans="1:8" ht="25.5" customHeight="1" x14ac:dyDescent="0.25">
      <c r="A53" s="70"/>
      <c r="B53" s="70"/>
      <c r="C53" s="70"/>
      <c r="D53" s="70"/>
      <c r="E53" s="70"/>
      <c r="F53" s="70"/>
      <c r="G53" s="70"/>
      <c r="H53" s="70"/>
    </row>
    <row r="54" spans="1:8" ht="25.5" customHeight="1" x14ac:dyDescent="0.25">
      <c r="A54" s="70"/>
      <c r="B54" s="70"/>
      <c r="C54" s="70"/>
      <c r="D54" s="70"/>
      <c r="E54" s="70"/>
      <c r="F54" s="70"/>
      <c r="G54" s="70"/>
      <c r="H54" s="70"/>
    </row>
    <row r="55" spans="1:8" ht="25.5" customHeight="1" x14ac:dyDescent="0.25">
      <c r="A55" s="70"/>
      <c r="B55" s="70"/>
      <c r="C55" s="70"/>
      <c r="D55" s="70"/>
      <c r="E55" s="70"/>
      <c r="F55" s="70"/>
      <c r="G55" s="70"/>
      <c r="H55" s="70"/>
    </row>
    <row r="56" spans="1:8" ht="25.5" customHeight="1" x14ac:dyDescent="0.25">
      <c r="A56" s="70"/>
      <c r="B56" s="70"/>
      <c r="C56" s="70"/>
      <c r="D56" s="70"/>
      <c r="E56" s="70"/>
      <c r="F56" s="70"/>
      <c r="G56" s="70"/>
      <c r="H56" s="70"/>
    </row>
    <row r="57" spans="1:8" ht="25.5" customHeight="1" x14ac:dyDescent="0.25">
      <c r="A57" s="70"/>
      <c r="B57" s="70"/>
      <c r="C57" s="70"/>
      <c r="D57" s="70"/>
      <c r="E57" s="70"/>
      <c r="F57" s="70"/>
      <c r="G57" s="70"/>
      <c r="H57" s="70"/>
    </row>
    <row r="58" spans="1:8" ht="25.5" customHeight="1" x14ac:dyDescent="0.25">
      <c r="A58" s="70"/>
      <c r="B58" s="70"/>
      <c r="C58" s="70"/>
      <c r="D58" s="70"/>
      <c r="E58" s="70"/>
      <c r="F58" s="70"/>
      <c r="G58" s="70"/>
      <c r="H58" s="70"/>
    </row>
    <row r="59" spans="1:8" ht="25.5" customHeight="1" x14ac:dyDescent="0.25">
      <c r="A59" s="70"/>
      <c r="B59" s="70"/>
      <c r="C59" s="70"/>
      <c r="D59" s="70"/>
      <c r="E59" s="70"/>
      <c r="F59" s="70"/>
      <c r="G59" s="70"/>
      <c r="H59" s="70"/>
    </row>
    <row r="60" spans="1:8" ht="25.5" customHeight="1" x14ac:dyDescent="0.25">
      <c r="A60" s="70"/>
      <c r="B60" s="70"/>
      <c r="C60" s="70"/>
      <c r="D60" s="70"/>
      <c r="E60" s="70"/>
      <c r="F60" s="70"/>
      <c r="G60" s="70"/>
      <c r="H60" s="70"/>
    </row>
  </sheetData>
  <pageMargins left="0.70866141732283472" right="0.70866141732283472" top="0.74803149606299213" bottom="0.74803149606299213" header="0.31496062992125984" footer="0.31496062992125984"/>
  <pageSetup paperSize="9" scale="60" fitToHeight="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9D484-0018-4D82-B0B7-7DA365711287}">
  <sheetPr>
    <tabColor theme="8" tint="0.79998168889431442"/>
    <pageSetUpPr fitToPage="1"/>
  </sheetPr>
  <dimension ref="A1:K28"/>
  <sheetViews>
    <sheetView zoomScale="90" zoomScaleNormal="90" workbookViewId="0">
      <selection activeCell="F3" sqref="F3:F4"/>
    </sheetView>
  </sheetViews>
  <sheetFormatPr defaultColWidth="8.85546875" defaultRowHeight="12.75" x14ac:dyDescent="0.25"/>
  <cols>
    <col min="1" max="1" width="19.7109375" style="1" customWidth="1"/>
    <col min="2" max="2" width="11.85546875" style="2" customWidth="1"/>
    <col min="3" max="3" width="35.140625" style="1" customWidth="1"/>
    <col min="4" max="5" width="20.7109375" style="1" customWidth="1"/>
    <col min="6" max="6" width="45.140625" style="1" customWidth="1"/>
    <col min="7" max="11" width="9.85546875" style="1" customWidth="1"/>
    <col min="12" max="16384" width="8.85546875" style="1"/>
  </cols>
  <sheetData>
    <row r="1" spans="1:11" ht="30" customHeight="1" x14ac:dyDescent="0.25">
      <c r="A1" s="179" t="s">
        <v>47</v>
      </c>
      <c r="B1" s="181" t="s">
        <v>44</v>
      </c>
      <c r="C1" s="177" t="s">
        <v>52</v>
      </c>
      <c r="D1" s="177" t="s">
        <v>48</v>
      </c>
      <c r="E1" s="177" t="s">
        <v>49</v>
      </c>
      <c r="F1" s="177" t="s">
        <v>129</v>
      </c>
      <c r="G1" s="175" t="s">
        <v>54</v>
      </c>
      <c r="H1" s="176"/>
      <c r="I1" s="176"/>
      <c r="J1" s="176"/>
      <c r="K1" s="176"/>
    </row>
    <row r="2" spans="1:11" ht="27" customHeight="1" thickBot="1" x14ac:dyDescent="0.3">
      <c r="A2" s="180"/>
      <c r="B2" s="182"/>
      <c r="C2" s="178"/>
      <c r="D2" s="178"/>
      <c r="E2" s="178"/>
      <c r="F2" s="178"/>
      <c r="G2" s="7">
        <v>3</v>
      </c>
      <c r="H2" s="7">
        <v>2</v>
      </c>
      <c r="I2" s="7">
        <v>1</v>
      </c>
      <c r="J2" s="7">
        <v>0</v>
      </c>
      <c r="K2" s="7">
        <v>-1</v>
      </c>
    </row>
    <row r="3" spans="1:11" ht="34.9" customHeight="1" x14ac:dyDescent="0.25">
      <c r="A3" s="151" t="s">
        <v>0</v>
      </c>
      <c r="B3" s="153" t="s">
        <v>31</v>
      </c>
      <c r="C3" s="155" t="s">
        <v>135</v>
      </c>
      <c r="D3" s="149" t="s">
        <v>136</v>
      </c>
      <c r="E3" s="149" t="s">
        <v>136</v>
      </c>
      <c r="F3" s="157" t="s">
        <v>137</v>
      </c>
      <c r="G3" s="137" t="s">
        <v>57</v>
      </c>
      <c r="H3" s="139" t="s">
        <v>58</v>
      </c>
      <c r="I3" s="139" t="s">
        <v>138</v>
      </c>
      <c r="J3" s="139" t="s">
        <v>139</v>
      </c>
      <c r="K3" s="139" t="s">
        <v>56</v>
      </c>
    </row>
    <row r="4" spans="1:11" ht="34.9" customHeight="1" thickBot="1" x14ac:dyDescent="0.3">
      <c r="A4" s="152"/>
      <c r="B4" s="154"/>
      <c r="C4" s="156"/>
      <c r="D4" s="150"/>
      <c r="E4" s="150"/>
      <c r="F4" s="158"/>
      <c r="G4" s="138"/>
      <c r="H4" s="140"/>
      <c r="I4" s="140"/>
      <c r="J4" s="140"/>
      <c r="K4" s="140"/>
    </row>
    <row r="5" spans="1:11" ht="19.899999999999999" customHeight="1" x14ac:dyDescent="0.25">
      <c r="A5" s="159" t="s">
        <v>0</v>
      </c>
      <c r="B5" s="161" t="s">
        <v>32</v>
      </c>
      <c r="C5" s="149" t="s">
        <v>130</v>
      </c>
      <c r="D5" s="163"/>
      <c r="E5" s="163"/>
      <c r="F5" s="147"/>
      <c r="G5" s="143"/>
      <c r="H5" s="145"/>
      <c r="I5" s="145"/>
      <c r="J5" s="145"/>
      <c r="K5" s="147"/>
    </row>
    <row r="6" spans="1:11" ht="19.899999999999999" customHeight="1" thickBot="1" x14ac:dyDescent="0.3">
      <c r="A6" s="160"/>
      <c r="B6" s="162"/>
      <c r="C6" s="150"/>
      <c r="D6" s="164"/>
      <c r="E6" s="164"/>
      <c r="F6" s="148"/>
      <c r="G6" s="144"/>
      <c r="H6" s="146"/>
      <c r="I6" s="146"/>
      <c r="J6" s="146"/>
      <c r="K6" s="148"/>
    </row>
    <row r="7" spans="1:11" ht="34.9" customHeight="1" x14ac:dyDescent="0.25">
      <c r="A7" s="165" t="s">
        <v>2</v>
      </c>
      <c r="B7" s="161" t="s">
        <v>33</v>
      </c>
      <c r="C7" s="168" t="s">
        <v>5</v>
      </c>
      <c r="D7" s="168" t="s">
        <v>5</v>
      </c>
      <c r="E7" s="168"/>
      <c r="F7" s="139" t="s">
        <v>24</v>
      </c>
      <c r="G7" s="137" t="s">
        <v>60</v>
      </c>
      <c r="H7" s="139"/>
      <c r="I7" s="139"/>
      <c r="J7" s="139"/>
      <c r="K7" s="141" t="s">
        <v>61</v>
      </c>
    </row>
    <row r="8" spans="1:11" ht="34.9" customHeight="1" thickBot="1" x14ac:dyDescent="0.3">
      <c r="A8" s="166"/>
      <c r="B8" s="167"/>
      <c r="C8" s="169"/>
      <c r="D8" s="183"/>
      <c r="E8" s="183"/>
      <c r="F8" s="170"/>
      <c r="G8" s="138"/>
      <c r="H8" s="140"/>
      <c r="I8" s="140"/>
      <c r="J8" s="140"/>
      <c r="K8" s="142"/>
    </row>
    <row r="9" spans="1:11" ht="34.9" customHeight="1" x14ac:dyDescent="0.25">
      <c r="A9" s="159" t="s">
        <v>6</v>
      </c>
      <c r="B9" s="165" t="s">
        <v>34</v>
      </c>
      <c r="C9" s="149" t="s">
        <v>17</v>
      </c>
      <c r="D9" s="149" t="s">
        <v>9</v>
      </c>
      <c r="E9" s="149" t="s">
        <v>7</v>
      </c>
      <c r="F9" s="141" t="s">
        <v>23</v>
      </c>
      <c r="G9" s="137"/>
      <c r="H9" s="139" t="s">
        <v>62</v>
      </c>
      <c r="I9" s="139"/>
      <c r="J9" s="139" t="s">
        <v>63</v>
      </c>
      <c r="K9" s="141"/>
    </row>
    <row r="10" spans="1:11" ht="34.9" customHeight="1" thickBot="1" x14ac:dyDescent="0.3">
      <c r="A10" s="160"/>
      <c r="B10" s="171"/>
      <c r="C10" s="150"/>
      <c r="D10" s="150"/>
      <c r="E10" s="150"/>
      <c r="F10" s="142"/>
      <c r="G10" s="138"/>
      <c r="H10" s="140"/>
      <c r="I10" s="140"/>
      <c r="J10" s="140"/>
      <c r="K10" s="142"/>
    </row>
    <row r="11" spans="1:11" ht="34.9" customHeight="1" x14ac:dyDescent="0.25">
      <c r="A11" s="159" t="s">
        <v>6</v>
      </c>
      <c r="B11" s="165" t="s">
        <v>35</v>
      </c>
      <c r="C11" s="149" t="s">
        <v>16</v>
      </c>
      <c r="D11" s="149" t="s">
        <v>8</v>
      </c>
      <c r="E11" s="149" t="s">
        <v>10</v>
      </c>
      <c r="F11" s="141" t="s">
        <v>23</v>
      </c>
      <c r="G11" s="137"/>
      <c r="H11" s="139" t="s">
        <v>57</v>
      </c>
      <c r="I11" s="139" t="s">
        <v>58</v>
      </c>
      <c r="J11" s="139" t="s">
        <v>64</v>
      </c>
      <c r="K11" s="141"/>
    </row>
    <row r="12" spans="1:11" ht="34.9" customHeight="1" thickBot="1" x14ac:dyDescent="0.3">
      <c r="A12" s="160"/>
      <c r="B12" s="171"/>
      <c r="C12" s="150"/>
      <c r="D12" s="150"/>
      <c r="E12" s="150"/>
      <c r="F12" s="142"/>
      <c r="G12" s="138"/>
      <c r="H12" s="140"/>
      <c r="I12" s="140"/>
      <c r="J12" s="140"/>
      <c r="K12" s="142"/>
    </row>
    <row r="13" spans="1:11" ht="34.9" customHeight="1" x14ac:dyDescent="0.25">
      <c r="A13" s="159" t="s">
        <v>6</v>
      </c>
      <c r="B13" s="165" t="s">
        <v>36</v>
      </c>
      <c r="C13" s="149" t="s">
        <v>3</v>
      </c>
      <c r="D13" s="149" t="s">
        <v>11</v>
      </c>
      <c r="E13" s="149"/>
      <c r="F13" s="141" t="s">
        <v>25</v>
      </c>
      <c r="G13" s="137"/>
      <c r="H13" s="139"/>
      <c r="I13" s="139" t="s">
        <v>60</v>
      </c>
      <c r="J13" s="139" t="s">
        <v>61</v>
      </c>
      <c r="K13" s="141"/>
    </row>
    <row r="14" spans="1:11" ht="34.9" customHeight="1" thickBot="1" x14ac:dyDescent="0.3">
      <c r="A14" s="160"/>
      <c r="B14" s="171"/>
      <c r="C14" s="150"/>
      <c r="D14" s="150"/>
      <c r="E14" s="150"/>
      <c r="F14" s="142"/>
      <c r="G14" s="138"/>
      <c r="H14" s="140"/>
      <c r="I14" s="140"/>
      <c r="J14" s="140"/>
      <c r="K14" s="142"/>
    </row>
    <row r="15" spans="1:11" ht="34.9" customHeight="1" x14ac:dyDescent="0.25">
      <c r="A15" s="159" t="s">
        <v>6</v>
      </c>
      <c r="B15" s="165" t="s">
        <v>37</v>
      </c>
      <c r="C15" s="149" t="s">
        <v>12</v>
      </c>
      <c r="D15" s="149" t="s">
        <v>13</v>
      </c>
      <c r="E15" s="149" t="s">
        <v>14</v>
      </c>
      <c r="F15" s="141" t="s">
        <v>26</v>
      </c>
      <c r="G15" s="137" t="s">
        <v>65</v>
      </c>
      <c r="H15" s="139" t="s">
        <v>66</v>
      </c>
      <c r="I15" s="139" t="s">
        <v>67</v>
      </c>
      <c r="J15" s="139" t="s">
        <v>68</v>
      </c>
      <c r="K15" s="141" t="s">
        <v>69</v>
      </c>
    </row>
    <row r="16" spans="1:11" ht="34.9" customHeight="1" thickBot="1" x14ac:dyDescent="0.3">
      <c r="A16" s="160"/>
      <c r="B16" s="171"/>
      <c r="C16" s="150"/>
      <c r="D16" s="150"/>
      <c r="E16" s="150"/>
      <c r="F16" s="142"/>
      <c r="G16" s="138"/>
      <c r="H16" s="140"/>
      <c r="I16" s="140"/>
      <c r="J16" s="140"/>
      <c r="K16" s="142"/>
    </row>
    <row r="17" spans="1:11" ht="34.9" customHeight="1" x14ac:dyDescent="0.25">
      <c r="A17" s="159" t="s">
        <v>6</v>
      </c>
      <c r="B17" s="165" t="s">
        <v>38</v>
      </c>
      <c r="C17" s="149" t="s">
        <v>15</v>
      </c>
      <c r="D17" s="149" t="s">
        <v>141</v>
      </c>
      <c r="E17" s="149"/>
      <c r="F17" s="141" t="s">
        <v>27</v>
      </c>
      <c r="G17" s="137" t="s">
        <v>70</v>
      </c>
      <c r="H17" s="139" t="s">
        <v>71</v>
      </c>
      <c r="I17" s="139" t="s">
        <v>72</v>
      </c>
      <c r="J17" s="139" t="s">
        <v>73</v>
      </c>
      <c r="K17" s="141" t="s">
        <v>74</v>
      </c>
    </row>
    <row r="18" spans="1:11" ht="34.9" customHeight="1" thickBot="1" x14ac:dyDescent="0.3">
      <c r="A18" s="160"/>
      <c r="B18" s="171"/>
      <c r="C18" s="150"/>
      <c r="D18" s="150"/>
      <c r="E18" s="150"/>
      <c r="F18" s="142"/>
      <c r="G18" s="138"/>
      <c r="H18" s="140"/>
      <c r="I18" s="140"/>
      <c r="J18" s="140"/>
      <c r="K18" s="142"/>
    </row>
    <row r="19" spans="1:11" ht="64.900000000000006" customHeight="1" x14ac:dyDescent="0.25">
      <c r="A19" s="166" t="s">
        <v>6</v>
      </c>
      <c r="B19" s="166" t="s">
        <v>39</v>
      </c>
      <c r="C19" s="174" t="s">
        <v>18</v>
      </c>
      <c r="D19" s="149" t="s">
        <v>50</v>
      </c>
      <c r="E19" s="174"/>
      <c r="F19" s="170" t="s">
        <v>28</v>
      </c>
      <c r="G19" s="137" t="s">
        <v>75</v>
      </c>
      <c r="H19" s="139" t="s">
        <v>76</v>
      </c>
      <c r="I19" s="139" t="s">
        <v>77</v>
      </c>
      <c r="J19" s="139" t="s">
        <v>78</v>
      </c>
      <c r="K19" s="141" t="s">
        <v>79</v>
      </c>
    </row>
    <row r="20" spans="1:11" ht="64.900000000000006" customHeight="1" thickBot="1" x14ac:dyDescent="0.3">
      <c r="A20" s="166"/>
      <c r="B20" s="166"/>
      <c r="C20" s="174"/>
      <c r="D20" s="150"/>
      <c r="E20" s="174"/>
      <c r="F20" s="170"/>
      <c r="G20" s="138"/>
      <c r="H20" s="140"/>
      <c r="I20" s="140"/>
      <c r="J20" s="140"/>
      <c r="K20" s="142"/>
    </row>
    <row r="21" spans="1:11" ht="42" customHeight="1" x14ac:dyDescent="0.25">
      <c r="A21" s="172" t="s">
        <v>4</v>
      </c>
      <c r="B21" s="161" t="s">
        <v>40</v>
      </c>
      <c r="C21" s="149" t="s">
        <v>19</v>
      </c>
      <c r="D21" s="149" t="s">
        <v>93</v>
      </c>
      <c r="E21" s="149" t="s">
        <v>51</v>
      </c>
      <c r="F21" s="141" t="s">
        <v>29</v>
      </c>
      <c r="G21" s="137" t="s">
        <v>59</v>
      </c>
      <c r="H21" s="139" t="s">
        <v>55</v>
      </c>
      <c r="I21" s="139" t="s">
        <v>99</v>
      </c>
      <c r="J21" s="139" t="s">
        <v>100</v>
      </c>
      <c r="K21" s="141"/>
    </row>
    <row r="22" spans="1:11" ht="42" customHeight="1" thickBot="1" x14ac:dyDescent="0.3">
      <c r="A22" s="173"/>
      <c r="B22" s="162"/>
      <c r="C22" s="150"/>
      <c r="D22" s="150"/>
      <c r="E22" s="150"/>
      <c r="F22" s="142"/>
      <c r="G22" s="138"/>
      <c r="H22" s="140"/>
      <c r="I22" s="140"/>
      <c r="J22" s="140"/>
      <c r="K22" s="142"/>
    </row>
    <row r="23" spans="1:11" ht="19.899999999999999" customHeight="1" x14ac:dyDescent="0.25">
      <c r="A23" s="172" t="s">
        <v>4</v>
      </c>
      <c r="B23" s="161" t="s">
        <v>41</v>
      </c>
      <c r="C23" s="149" t="s">
        <v>140</v>
      </c>
      <c r="D23" s="163"/>
      <c r="E23" s="163"/>
      <c r="F23" s="147"/>
      <c r="G23" s="143"/>
      <c r="H23" s="145"/>
      <c r="I23" s="145"/>
      <c r="J23" s="145"/>
      <c r="K23" s="147"/>
    </row>
    <row r="24" spans="1:11" ht="19.899999999999999" customHeight="1" thickBot="1" x14ac:dyDescent="0.3">
      <c r="A24" s="173"/>
      <c r="B24" s="162"/>
      <c r="C24" s="150"/>
      <c r="D24" s="164"/>
      <c r="E24" s="164"/>
      <c r="F24" s="148"/>
      <c r="G24" s="144"/>
      <c r="H24" s="146"/>
      <c r="I24" s="146"/>
      <c r="J24" s="146"/>
      <c r="K24" s="148"/>
    </row>
    <row r="25" spans="1:11" ht="19.899999999999999" customHeight="1" x14ac:dyDescent="0.25">
      <c r="A25" s="172" t="s">
        <v>4</v>
      </c>
      <c r="B25" s="161" t="s">
        <v>42</v>
      </c>
      <c r="C25" s="149" t="s">
        <v>20</v>
      </c>
      <c r="D25" s="149" t="s">
        <v>21</v>
      </c>
      <c r="E25" s="149"/>
      <c r="F25" s="141" t="s">
        <v>26</v>
      </c>
      <c r="G25" s="137" t="s">
        <v>108</v>
      </c>
      <c r="H25" s="139" t="s">
        <v>101</v>
      </c>
      <c r="I25" s="139" t="s">
        <v>102</v>
      </c>
      <c r="J25" s="139" t="s">
        <v>103</v>
      </c>
      <c r="K25" s="141"/>
    </row>
    <row r="26" spans="1:11" ht="19.899999999999999" customHeight="1" thickBot="1" x14ac:dyDescent="0.3">
      <c r="A26" s="173"/>
      <c r="B26" s="162"/>
      <c r="C26" s="150"/>
      <c r="D26" s="150"/>
      <c r="E26" s="150"/>
      <c r="F26" s="142"/>
      <c r="G26" s="138"/>
      <c r="H26" s="140"/>
      <c r="I26" s="140"/>
      <c r="J26" s="140"/>
      <c r="K26" s="142"/>
    </row>
    <row r="27" spans="1:11" ht="45" customHeight="1" x14ac:dyDescent="0.25">
      <c r="A27" s="159" t="s">
        <v>1</v>
      </c>
      <c r="B27" s="165" t="s">
        <v>43</v>
      </c>
      <c r="C27" s="149" t="s">
        <v>22</v>
      </c>
      <c r="D27" s="149" t="s">
        <v>22</v>
      </c>
      <c r="E27" s="149"/>
      <c r="F27" s="141" t="s">
        <v>30</v>
      </c>
      <c r="G27" s="137"/>
      <c r="H27" s="139" t="s">
        <v>104</v>
      </c>
      <c r="I27" s="139" t="s">
        <v>105</v>
      </c>
      <c r="J27" s="139" t="s">
        <v>106</v>
      </c>
      <c r="K27" s="141" t="s">
        <v>107</v>
      </c>
    </row>
    <row r="28" spans="1:11" ht="45" customHeight="1" thickBot="1" x14ac:dyDescent="0.3">
      <c r="A28" s="160"/>
      <c r="B28" s="171"/>
      <c r="C28" s="150"/>
      <c r="D28" s="150"/>
      <c r="E28" s="150"/>
      <c r="F28" s="142"/>
      <c r="G28" s="138"/>
      <c r="H28" s="140"/>
      <c r="I28" s="140"/>
      <c r="J28" s="140"/>
      <c r="K28" s="142"/>
    </row>
  </sheetData>
  <mergeCells count="150">
    <mergeCell ref="I5:I6"/>
    <mergeCell ref="H5:H6"/>
    <mergeCell ref="G5:G6"/>
    <mergeCell ref="F23:F24"/>
    <mergeCell ref="D23:D24"/>
    <mergeCell ref="E23:E24"/>
    <mergeCell ref="A21:A22"/>
    <mergeCell ref="B21:B22"/>
    <mergeCell ref="C21:C22"/>
    <mergeCell ref="F21:F22"/>
    <mergeCell ref="D9:D10"/>
    <mergeCell ref="E9:E10"/>
    <mergeCell ref="A11:A12"/>
    <mergeCell ref="B11:B12"/>
    <mergeCell ref="C11:C12"/>
    <mergeCell ref="A15:A16"/>
    <mergeCell ref="B15:B16"/>
    <mergeCell ref="C15:C16"/>
    <mergeCell ref="F15:F16"/>
    <mergeCell ref="D15:D16"/>
    <mergeCell ref="E15:E16"/>
    <mergeCell ref="F11:F12"/>
    <mergeCell ref="D19:D20"/>
    <mergeCell ref="E21:E22"/>
    <mergeCell ref="C25:C26"/>
    <mergeCell ref="D21:D22"/>
    <mergeCell ref="E19:E20"/>
    <mergeCell ref="G1:K1"/>
    <mergeCell ref="F1:F2"/>
    <mergeCell ref="E1:E2"/>
    <mergeCell ref="A1:A2"/>
    <mergeCell ref="B1:B2"/>
    <mergeCell ref="C1:C2"/>
    <mergeCell ref="D1:D2"/>
    <mergeCell ref="A13:A14"/>
    <mergeCell ref="B13:B14"/>
    <mergeCell ref="C13:C14"/>
    <mergeCell ref="E13:E14"/>
    <mergeCell ref="F13:F14"/>
    <mergeCell ref="D13:D14"/>
    <mergeCell ref="A9:A10"/>
    <mergeCell ref="B9:B10"/>
    <mergeCell ref="C9:C10"/>
    <mergeCell ref="F9:F10"/>
    <mergeCell ref="E7:E8"/>
    <mergeCell ref="D7:D8"/>
    <mergeCell ref="K5:K6"/>
    <mergeCell ref="J5:J6"/>
    <mergeCell ref="F27:F28"/>
    <mergeCell ref="E27:E28"/>
    <mergeCell ref="E25:E26"/>
    <mergeCell ref="A27:A28"/>
    <mergeCell ref="B27:B28"/>
    <mergeCell ref="C27:C28"/>
    <mergeCell ref="D25:D26"/>
    <mergeCell ref="D27:D28"/>
    <mergeCell ref="A17:A18"/>
    <mergeCell ref="B17:B18"/>
    <mergeCell ref="C17:C18"/>
    <mergeCell ref="F17:F18"/>
    <mergeCell ref="E17:E18"/>
    <mergeCell ref="F19:F20"/>
    <mergeCell ref="A23:A24"/>
    <mergeCell ref="B23:B24"/>
    <mergeCell ref="C23:C24"/>
    <mergeCell ref="F25:F26"/>
    <mergeCell ref="A19:A20"/>
    <mergeCell ref="B19:B20"/>
    <mergeCell ref="C19:C20"/>
    <mergeCell ref="D17:D18"/>
    <mergeCell ref="A25:A26"/>
    <mergeCell ref="B25:B26"/>
    <mergeCell ref="A5:A6"/>
    <mergeCell ref="B5:B6"/>
    <mergeCell ref="C5:C6"/>
    <mergeCell ref="F5:F6"/>
    <mergeCell ref="D3:D4"/>
    <mergeCell ref="E3:E4"/>
    <mergeCell ref="D5:D6"/>
    <mergeCell ref="E5:E6"/>
    <mergeCell ref="A7:A8"/>
    <mergeCell ref="B7:B8"/>
    <mergeCell ref="C7:C8"/>
    <mergeCell ref="F7:F8"/>
    <mergeCell ref="D11:D12"/>
    <mergeCell ref="E11:E12"/>
    <mergeCell ref="G3:G4"/>
    <mergeCell ref="H3:H4"/>
    <mergeCell ref="I3:I4"/>
    <mergeCell ref="J3:J4"/>
    <mergeCell ref="K3:K4"/>
    <mergeCell ref="A3:A4"/>
    <mergeCell ref="B3:B4"/>
    <mergeCell ref="C3:C4"/>
    <mergeCell ref="F3:F4"/>
    <mergeCell ref="G7:G8"/>
    <mergeCell ref="H7:H8"/>
    <mergeCell ref="I7:I8"/>
    <mergeCell ref="J7:J8"/>
    <mergeCell ref="K7:K8"/>
    <mergeCell ref="G11:G12"/>
    <mergeCell ref="H11:H12"/>
    <mergeCell ref="I11:I12"/>
    <mergeCell ref="J11:J12"/>
    <mergeCell ref="K11:K12"/>
    <mergeCell ref="G9:G10"/>
    <mergeCell ref="H9:H10"/>
    <mergeCell ref="I9:I10"/>
    <mergeCell ref="J9:J10"/>
    <mergeCell ref="K9:K10"/>
    <mergeCell ref="G15:G16"/>
    <mergeCell ref="H15:H16"/>
    <mergeCell ref="I15:I16"/>
    <mergeCell ref="J15:J16"/>
    <mergeCell ref="K15:K16"/>
    <mergeCell ref="G13:G14"/>
    <mergeCell ref="H13:H14"/>
    <mergeCell ref="I13:I14"/>
    <mergeCell ref="J13:J14"/>
    <mergeCell ref="K13:K14"/>
    <mergeCell ref="G19:G20"/>
    <mergeCell ref="H19:H20"/>
    <mergeCell ref="I19:I20"/>
    <mergeCell ref="J19:J20"/>
    <mergeCell ref="K19:K20"/>
    <mergeCell ref="G17:G18"/>
    <mergeCell ref="H17:H18"/>
    <mergeCell ref="I17:I18"/>
    <mergeCell ref="J17:J18"/>
    <mergeCell ref="K17:K18"/>
    <mergeCell ref="G23:G24"/>
    <mergeCell ref="H23:H24"/>
    <mergeCell ref="I23:I24"/>
    <mergeCell ref="J23:J24"/>
    <mergeCell ref="K23:K24"/>
    <mergeCell ref="G21:G22"/>
    <mergeCell ref="H21:H22"/>
    <mergeCell ref="I21:I22"/>
    <mergeCell ref="J21:J22"/>
    <mergeCell ref="K21:K22"/>
    <mergeCell ref="G27:G28"/>
    <mergeCell ref="H27:H28"/>
    <mergeCell ref="I27:I28"/>
    <mergeCell ref="J27:J28"/>
    <mergeCell ref="K27:K28"/>
    <mergeCell ref="G25:G26"/>
    <mergeCell ref="H25:H26"/>
    <mergeCell ref="I25:I26"/>
    <mergeCell ref="J25:J26"/>
    <mergeCell ref="K25:K26"/>
  </mergeCells>
  <phoneticPr fontId="8" type="noConversion"/>
  <printOptions horizontalCentered="1"/>
  <pageMargins left="0.31496062992125984" right="0.31496062992125984" top="0.94488188976377963" bottom="0.74803149606299213" header="0.51181102362204722" footer="0.31496062992125984"/>
  <pageSetup paperSize="9" scale="50" orientation="landscape" horizontalDpi="1200" verticalDpi="1200" r:id="rId1"/>
  <headerFooter>
    <oddHeader>&amp;C&amp;"-,Grassetto"&amp;24Aindicatori All. B: Note di compilazione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D278B-EA44-45D3-9BF2-5FD13D4C742C}">
  <sheetPr>
    <tabColor theme="8" tint="0.79998168889431442"/>
    <pageSetUpPr fitToPage="1"/>
  </sheetPr>
  <dimension ref="A1:H171"/>
  <sheetViews>
    <sheetView view="pageBreakPreview" zoomScale="70" zoomScaleNormal="70" zoomScaleSheetLayoutView="70" workbookViewId="0">
      <pane ySplit="1" topLeftCell="A21" activePane="bottomLeft" state="frozen"/>
      <selection activeCell="C5" sqref="C5:C6"/>
      <selection pane="bottomLeft" activeCell="E34" sqref="E34:E36"/>
    </sheetView>
  </sheetViews>
  <sheetFormatPr defaultColWidth="8.85546875" defaultRowHeight="14.25" customHeight="1" x14ac:dyDescent="0.2"/>
  <cols>
    <col min="1" max="1" width="17.5703125" style="13" bestFit="1" customWidth="1"/>
    <col min="2" max="2" width="20.7109375" style="13" customWidth="1"/>
    <col min="3" max="3" width="19.85546875" style="13" customWidth="1"/>
    <col min="4" max="4" width="7" style="13" customWidth="1"/>
    <col min="5" max="5" width="50.7109375" style="13" customWidth="1"/>
    <col min="6" max="6" width="50.7109375" style="38" customWidth="1"/>
    <col min="7" max="7" width="13.42578125" style="13" bestFit="1" customWidth="1"/>
    <col min="8" max="8" width="16.5703125" style="13" bestFit="1" customWidth="1"/>
    <col min="9" max="16384" width="8.85546875" style="13"/>
  </cols>
  <sheetData>
    <row r="1" spans="1:8" s="10" customFormat="1" ht="30" customHeight="1" thickBot="1" x14ac:dyDescent="0.25">
      <c r="A1" s="8" t="s">
        <v>143</v>
      </c>
      <c r="B1" s="193" t="s">
        <v>144</v>
      </c>
      <c r="C1" s="193"/>
      <c r="D1" s="9" t="s">
        <v>145</v>
      </c>
      <c r="E1" s="9" t="s">
        <v>146</v>
      </c>
      <c r="F1" s="9" t="s">
        <v>147</v>
      </c>
      <c r="G1" s="9" t="s">
        <v>148</v>
      </c>
      <c r="H1" s="9" t="s">
        <v>149</v>
      </c>
    </row>
    <row r="2" spans="1:8" ht="14.25" customHeight="1" x14ac:dyDescent="0.2">
      <c r="A2" s="194" t="s">
        <v>150</v>
      </c>
      <c r="B2" s="195"/>
      <c r="C2" s="195"/>
      <c r="D2" s="198">
        <v>1</v>
      </c>
      <c r="E2" s="200" t="s">
        <v>151</v>
      </c>
      <c r="F2" s="202"/>
      <c r="G2" s="11" t="s">
        <v>152</v>
      </c>
      <c r="H2" s="12" t="s">
        <v>153</v>
      </c>
    </row>
    <row r="3" spans="1:8" ht="14.25" customHeight="1" x14ac:dyDescent="0.2">
      <c r="A3" s="196"/>
      <c r="B3" s="197"/>
      <c r="C3" s="197"/>
      <c r="D3" s="199"/>
      <c r="E3" s="201"/>
      <c r="F3" s="184"/>
      <c r="G3" s="14" t="s">
        <v>154</v>
      </c>
      <c r="H3" s="15">
        <v>0</v>
      </c>
    </row>
    <row r="4" spans="1:8" ht="14.25" customHeight="1" x14ac:dyDescent="0.2">
      <c r="A4" s="196"/>
      <c r="B4" s="197"/>
      <c r="C4" s="197"/>
      <c r="D4" s="199"/>
      <c r="E4" s="201"/>
      <c r="F4" s="184"/>
      <c r="G4" s="16" t="s">
        <v>155</v>
      </c>
      <c r="H4" s="15">
        <v>-1</v>
      </c>
    </row>
    <row r="5" spans="1:8" ht="14.25" customHeight="1" x14ac:dyDescent="0.2">
      <c r="A5" s="196"/>
      <c r="B5" s="197"/>
      <c r="C5" s="197"/>
      <c r="D5" s="199">
        <v>3</v>
      </c>
      <c r="E5" s="184" t="s">
        <v>156</v>
      </c>
      <c r="F5" s="184"/>
      <c r="G5" s="16" t="s">
        <v>152</v>
      </c>
      <c r="H5" s="17" t="s">
        <v>153</v>
      </c>
    </row>
    <row r="6" spans="1:8" ht="14.25" customHeight="1" x14ac:dyDescent="0.2">
      <c r="A6" s="196"/>
      <c r="B6" s="197"/>
      <c r="C6" s="197"/>
      <c r="D6" s="199"/>
      <c r="E6" s="184"/>
      <c r="F6" s="184"/>
      <c r="G6" s="14" t="s">
        <v>154</v>
      </c>
      <c r="H6" s="15">
        <v>0</v>
      </c>
    </row>
    <row r="7" spans="1:8" ht="14.25" customHeight="1" x14ac:dyDescent="0.2">
      <c r="A7" s="196"/>
      <c r="B7" s="197"/>
      <c r="C7" s="197"/>
      <c r="D7" s="199"/>
      <c r="E7" s="184"/>
      <c r="F7" s="184"/>
      <c r="G7" s="16" t="s">
        <v>155</v>
      </c>
      <c r="H7" s="15">
        <v>-1</v>
      </c>
    </row>
    <row r="8" spans="1:8" ht="14.25" customHeight="1" x14ac:dyDescent="0.2">
      <c r="A8" s="196"/>
      <c r="B8" s="197"/>
      <c r="C8" s="197"/>
      <c r="D8" s="199">
        <v>5</v>
      </c>
      <c r="E8" s="201" t="s">
        <v>157</v>
      </c>
      <c r="F8" s="184"/>
      <c r="G8" s="16" t="s">
        <v>152</v>
      </c>
      <c r="H8" s="17" t="s">
        <v>153</v>
      </c>
    </row>
    <row r="9" spans="1:8" ht="14.25" customHeight="1" x14ac:dyDescent="0.2">
      <c r="A9" s="196"/>
      <c r="B9" s="197"/>
      <c r="C9" s="197"/>
      <c r="D9" s="199"/>
      <c r="E9" s="201"/>
      <c r="F9" s="184"/>
      <c r="G9" s="14" t="s">
        <v>154</v>
      </c>
      <c r="H9" s="15">
        <v>0</v>
      </c>
    </row>
    <row r="10" spans="1:8" ht="14.25" customHeight="1" x14ac:dyDescent="0.2">
      <c r="A10" s="196"/>
      <c r="B10" s="197"/>
      <c r="C10" s="197"/>
      <c r="D10" s="199"/>
      <c r="E10" s="201"/>
      <c r="F10" s="184"/>
      <c r="G10" s="16" t="s">
        <v>155</v>
      </c>
      <c r="H10" s="15">
        <v>-1</v>
      </c>
    </row>
    <row r="11" spans="1:8" ht="14.25" customHeight="1" x14ac:dyDescent="0.2">
      <c r="A11" s="196"/>
      <c r="B11" s="197"/>
      <c r="C11" s="197"/>
      <c r="D11" s="185">
        <v>6</v>
      </c>
      <c r="E11" s="187" t="s">
        <v>158</v>
      </c>
      <c r="F11" s="189"/>
      <c r="G11" s="16" t="s">
        <v>152</v>
      </c>
      <c r="H11" s="17" t="s">
        <v>153</v>
      </c>
    </row>
    <row r="12" spans="1:8" ht="14.25" customHeight="1" x14ac:dyDescent="0.2">
      <c r="A12" s="196"/>
      <c r="B12" s="197"/>
      <c r="C12" s="197"/>
      <c r="D12" s="186"/>
      <c r="E12" s="188"/>
      <c r="F12" s="189"/>
      <c r="G12" s="14" t="s">
        <v>154</v>
      </c>
      <c r="H12" s="15">
        <v>0</v>
      </c>
    </row>
    <row r="13" spans="1:8" ht="14.25" customHeight="1" thickBot="1" x14ac:dyDescent="0.25">
      <c r="A13" s="196"/>
      <c r="B13" s="197"/>
      <c r="C13" s="197"/>
      <c r="D13" s="186"/>
      <c r="E13" s="188"/>
      <c r="F13" s="189"/>
      <c r="G13" s="16" t="s">
        <v>155</v>
      </c>
      <c r="H13" s="15">
        <v>-1</v>
      </c>
    </row>
    <row r="14" spans="1:8" ht="25.15" customHeight="1" thickBot="1" x14ac:dyDescent="0.25">
      <c r="A14" s="190" t="s">
        <v>159</v>
      </c>
      <c r="B14" s="191"/>
      <c r="C14" s="192"/>
      <c r="D14" s="18"/>
      <c r="E14" s="19" t="s">
        <v>160</v>
      </c>
      <c r="F14" s="20"/>
      <c r="G14" s="21"/>
      <c r="H14" s="22"/>
    </row>
    <row r="15" spans="1:8" ht="25.15" customHeight="1" thickBot="1" x14ac:dyDescent="0.25">
      <c r="A15" s="190" t="s">
        <v>161</v>
      </c>
      <c r="B15" s="191"/>
      <c r="C15" s="192"/>
      <c r="D15" s="18"/>
      <c r="E15" s="19" t="s">
        <v>160</v>
      </c>
      <c r="F15" s="20"/>
      <c r="G15" s="21"/>
      <c r="H15" s="22"/>
    </row>
    <row r="16" spans="1:8" ht="14.25" customHeight="1" x14ac:dyDescent="0.2">
      <c r="A16" s="203" t="s">
        <v>162</v>
      </c>
      <c r="B16" s="204"/>
      <c r="C16" s="205"/>
      <c r="D16" s="212">
        <v>1</v>
      </c>
      <c r="E16" s="214" t="s">
        <v>163</v>
      </c>
      <c r="F16" s="217"/>
      <c r="G16" s="11" t="s">
        <v>152</v>
      </c>
      <c r="H16" s="12" t="s">
        <v>153</v>
      </c>
    </row>
    <row r="17" spans="1:8" ht="14.25" customHeight="1" x14ac:dyDescent="0.2">
      <c r="A17" s="206"/>
      <c r="B17" s="207"/>
      <c r="C17" s="208"/>
      <c r="D17" s="186"/>
      <c r="E17" s="215"/>
      <c r="F17" s="189"/>
      <c r="G17" s="14" t="s">
        <v>154</v>
      </c>
      <c r="H17" s="15">
        <v>0</v>
      </c>
    </row>
    <row r="18" spans="1:8" ht="14.25" customHeight="1" thickBot="1" x14ac:dyDescent="0.25">
      <c r="A18" s="209"/>
      <c r="B18" s="210"/>
      <c r="C18" s="211"/>
      <c r="D18" s="213"/>
      <c r="E18" s="216"/>
      <c r="F18" s="218"/>
      <c r="G18" s="23" t="s">
        <v>155</v>
      </c>
      <c r="H18" s="24">
        <v>-1</v>
      </c>
    </row>
    <row r="19" spans="1:8" ht="14.25" customHeight="1" x14ac:dyDescent="0.2">
      <c r="A19" s="203" t="s">
        <v>164</v>
      </c>
      <c r="B19" s="204"/>
      <c r="C19" s="205"/>
      <c r="D19" s="212">
        <v>1</v>
      </c>
      <c r="E19" s="214" t="s">
        <v>165</v>
      </c>
      <c r="F19" s="202"/>
      <c r="G19" s="11" t="s">
        <v>152</v>
      </c>
      <c r="H19" s="12" t="s">
        <v>153</v>
      </c>
    </row>
    <row r="20" spans="1:8" ht="14.25" customHeight="1" x14ac:dyDescent="0.2">
      <c r="A20" s="206"/>
      <c r="B20" s="207"/>
      <c r="C20" s="208"/>
      <c r="D20" s="186"/>
      <c r="E20" s="215"/>
      <c r="F20" s="184"/>
      <c r="G20" s="14" t="s">
        <v>154</v>
      </c>
      <c r="H20" s="15">
        <v>0</v>
      </c>
    </row>
    <row r="21" spans="1:8" ht="14.25" customHeight="1" x14ac:dyDescent="0.2">
      <c r="A21" s="206"/>
      <c r="B21" s="207"/>
      <c r="C21" s="208"/>
      <c r="D21" s="219"/>
      <c r="E21" s="220"/>
      <c r="F21" s="184"/>
      <c r="G21" s="16" t="s">
        <v>155</v>
      </c>
      <c r="H21" s="15">
        <v>-1</v>
      </c>
    </row>
    <row r="22" spans="1:8" ht="14.25" customHeight="1" x14ac:dyDescent="0.2">
      <c r="A22" s="206"/>
      <c r="B22" s="207"/>
      <c r="C22" s="208"/>
      <c r="D22" s="221">
        <v>2</v>
      </c>
      <c r="E22" s="184" t="s">
        <v>166</v>
      </c>
      <c r="F22" s="184"/>
      <c r="G22" s="25" t="s">
        <v>152</v>
      </c>
      <c r="H22" s="26" t="s">
        <v>153</v>
      </c>
    </row>
    <row r="23" spans="1:8" ht="14.25" customHeight="1" x14ac:dyDescent="0.2">
      <c r="A23" s="206"/>
      <c r="B23" s="207"/>
      <c r="C23" s="208"/>
      <c r="D23" s="222"/>
      <c r="E23" s="184"/>
      <c r="F23" s="184"/>
      <c r="G23" s="14" t="s">
        <v>154</v>
      </c>
      <c r="H23" s="15">
        <v>0</v>
      </c>
    </row>
    <row r="24" spans="1:8" ht="14.25" customHeight="1" x14ac:dyDescent="0.2">
      <c r="A24" s="206"/>
      <c r="B24" s="207"/>
      <c r="C24" s="208"/>
      <c r="D24" s="222"/>
      <c r="E24" s="184"/>
      <c r="F24" s="184"/>
      <c r="G24" s="16" t="s">
        <v>155</v>
      </c>
      <c r="H24" s="15">
        <v>-1</v>
      </c>
    </row>
    <row r="25" spans="1:8" ht="14.25" customHeight="1" x14ac:dyDescent="0.2">
      <c r="A25" s="206"/>
      <c r="B25" s="207"/>
      <c r="C25" s="208"/>
      <c r="D25" s="199">
        <v>3</v>
      </c>
      <c r="E25" s="184" t="s">
        <v>167</v>
      </c>
      <c r="F25" s="184"/>
      <c r="G25" s="25" t="s">
        <v>152</v>
      </c>
      <c r="H25" s="26" t="s">
        <v>153</v>
      </c>
    </row>
    <row r="26" spans="1:8" ht="14.25" customHeight="1" x14ac:dyDescent="0.2">
      <c r="A26" s="206"/>
      <c r="B26" s="207"/>
      <c r="C26" s="208"/>
      <c r="D26" s="199"/>
      <c r="E26" s="184"/>
      <c r="F26" s="184"/>
      <c r="G26" s="14" t="s">
        <v>154</v>
      </c>
      <c r="H26" s="15">
        <v>0</v>
      </c>
    </row>
    <row r="27" spans="1:8" ht="14.25" customHeight="1" thickBot="1" x14ac:dyDescent="0.25">
      <c r="A27" s="209"/>
      <c r="B27" s="210"/>
      <c r="C27" s="211"/>
      <c r="D27" s="223"/>
      <c r="E27" s="224"/>
      <c r="F27" s="224"/>
      <c r="G27" s="23" t="s">
        <v>155</v>
      </c>
      <c r="H27" s="24">
        <v>-1</v>
      </c>
    </row>
    <row r="28" spans="1:8" ht="30" customHeight="1" x14ac:dyDescent="0.2">
      <c r="A28" s="229" t="s">
        <v>168</v>
      </c>
      <c r="B28" s="230"/>
      <c r="C28" s="231"/>
      <c r="D28" s="219">
        <v>1</v>
      </c>
      <c r="E28" s="244" t="s">
        <v>169</v>
      </c>
      <c r="F28" s="244" t="s">
        <v>170</v>
      </c>
      <c r="G28" s="25" t="s">
        <v>152</v>
      </c>
      <c r="H28" s="26" t="s">
        <v>153</v>
      </c>
    </row>
    <row r="29" spans="1:8" ht="30" customHeight="1" x14ac:dyDescent="0.2">
      <c r="A29" s="238"/>
      <c r="B29" s="239"/>
      <c r="C29" s="240"/>
      <c r="D29" s="199"/>
      <c r="E29" s="201"/>
      <c r="F29" s="201"/>
      <c r="G29" s="14" t="s">
        <v>154</v>
      </c>
      <c r="H29" s="15">
        <v>0</v>
      </c>
    </row>
    <row r="30" spans="1:8" ht="30" customHeight="1" x14ac:dyDescent="0.2">
      <c r="A30" s="238"/>
      <c r="B30" s="239"/>
      <c r="C30" s="240"/>
      <c r="D30" s="199"/>
      <c r="E30" s="201"/>
      <c r="F30" s="201"/>
      <c r="G30" s="16" t="s">
        <v>155</v>
      </c>
      <c r="H30" s="15">
        <v>-1</v>
      </c>
    </row>
    <row r="31" spans="1:8" ht="30" customHeight="1" x14ac:dyDescent="0.2">
      <c r="A31" s="241"/>
      <c r="B31" s="242"/>
      <c r="C31" s="243"/>
      <c r="D31" s="199">
        <v>2</v>
      </c>
      <c r="E31" s="201" t="s">
        <v>171</v>
      </c>
      <c r="F31" s="201" t="s">
        <v>172</v>
      </c>
      <c r="G31" s="16" t="s">
        <v>152</v>
      </c>
      <c r="H31" s="17" t="s">
        <v>153</v>
      </c>
    </row>
    <row r="32" spans="1:8" ht="30" customHeight="1" x14ac:dyDescent="0.2">
      <c r="A32" s="235" t="s">
        <v>173</v>
      </c>
      <c r="B32" s="236"/>
      <c r="C32" s="236"/>
      <c r="D32" s="199"/>
      <c r="E32" s="201"/>
      <c r="F32" s="201"/>
      <c r="G32" s="14" t="s">
        <v>154</v>
      </c>
      <c r="H32" s="15">
        <v>0</v>
      </c>
    </row>
    <row r="33" spans="1:8" ht="30" customHeight="1" x14ac:dyDescent="0.2">
      <c r="A33" s="235"/>
      <c r="B33" s="236"/>
      <c r="C33" s="236"/>
      <c r="D33" s="199"/>
      <c r="E33" s="201"/>
      <c r="F33" s="201"/>
      <c r="G33" s="16" t="s">
        <v>155</v>
      </c>
      <c r="H33" s="15">
        <v>-1</v>
      </c>
    </row>
    <row r="34" spans="1:8" ht="30" customHeight="1" x14ac:dyDescent="0.2">
      <c r="A34" s="235" t="s">
        <v>174</v>
      </c>
      <c r="B34" s="236"/>
      <c r="C34" s="236"/>
      <c r="D34" s="199">
        <v>3</v>
      </c>
      <c r="E34" s="201" t="s">
        <v>175</v>
      </c>
      <c r="F34" s="201" t="s">
        <v>176</v>
      </c>
      <c r="G34" s="16" t="s">
        <v>152</v>
      </c>
      <c r="H34" s="17" t="s">
        <v>153</v>
      </c>
    </row>
    <row r="35" spans="1:8" ht="30" customHeight="1" x14ac:dyDescent="0.2">
      <c r="A35" s="235"/>
      <c r="B35" s="236"/>
      <c r="C35" s="236"/>
      <c r="D35" s="199"/>
      <c r="E35" s="201"/>
      <c r="F35" s="201"/>
      <c r="G35" s="14" t="s">
        <v>154</v>
      </c>
      <c r="H35" s="15">
        <v>0</v>
      </c>
    </row>
    <row r="36" spans="1:8" ht="30" customHeight="1" x14ac:dyDescent="0.2">
      <c r="A36" s="235" t="s">
        <v>177</v>
      </c>
      <c r="B36" s="236"/>
      <c r="C36" s="237"/>
      <c r="D36" s="199"/>
      <c r="E36" s="201"/>
      <c r="F36" s="201"/>
      <c r="G36" s="16" t="s">
        <v>155</v>
      </c>
      <c r="H36" s="15">
        <v>-1</v>
      </c>
    </row>
    <row r="37" spans="1:8" ht="30" customHeight="1" x14ac:dyDescent="0.2">
      <c r="A37" s="27"/>
      <c r="B37" s="28"/>
      <c r="C37" s="28"/>
      <c r="D37" s="199">
        <v>4</v>
      </c>
      <c r="E37" s="201" t="s">
        <v>178</v>
      </c>
      <c r="F37" s="201" t="s">
        <v>179</v>
      </c>
      <c r="G37" s="225" t="s">
        <v>180</v>
      </c>
      <c r="H37" s="227" t="s">
        <v>181</v>
      </c>
    </row>
    <row r="38" spans="1:8" ht="30" customHeight="1" x14ac:dyDescent="0.2">
      <c r="A38" s="229"/>
      <c r="B38" s="230"/>
      <c r="C38" s="231"/>
      <c r="D38" s="199"/>
      <c r="E38" s="201"/>
      <c r="F38" s="201"/>
      <c r="G38" s="225"/>
      <c r="H38" s="227"/>
    </row>
    <row r="39" spans="1:8" ht="30" customHeight="1" thickBot="1" x14ac:dyDescent="0.25">
      <c r="A39" s="232"/>
      <c r="B39" s="233"/>
      <c r="C39" s="234"/>
      <c r="D39" s="223"/>
      <c r="E39" s="245"/>
      <c r="F39" s="245"/>
      <c r="G39" s="226"/>
      <c r="H39" s="228"/>
    </row>
    <row r="40" spans="1:8" ht="14.25" customHeight="1" x14ac:dyDescent="0.2">
      <c r="A40" s="194" t="s">
        <v>182</v>
      </c>
      <c r="B40" s="195"/>
      <c r="C40" s="195"/>
      <c r="D40" s="212">
        <v>1</v>
      </c>
      <c r="E40" s="214" t="s">
        <v>183</v>
      </c>
      <c r="F40" s="256"/>
      <c r="G40" s="11" t="s">
        <v>152</v>
      </c>
      <c r="H40" s="12" t="s">
        <v>153</v>
      </c>
    </row>
    <row r="41" spans="1:8" ht="14.25" customHeight="1" x14ac:dyDescent="0.2">
      <c r="A41" s="250"/>
      <c r="B41" s="251"/>
      <c r="C41" s="251"/>
      <c r="D41" s="186"/>
      <c r="E41" s="215"/>
      <c r="F41" s="248"/>
      <c r="G41" s="14" t="s">
        <v>154</v>
      </c>
      <c r="H41" s="15">
        <v>0</v>
      </c>
    </row>
    <row r="42" spans="1:8" ht="14.25" customHeight="1" x14ac:dyDescent="0.2">
      <c r="A42" s="250"/>
      <c r="B42" s="251"/>
      <c r="C42" s="251"/>
      <c r="D42" s="219"/>
      <c r="E42" s="220"/>
      <c r="F42" s="249"/>
      <c r="G42" s="16" t="s">
        <v>155</v>
      </c>
      <c r="H42" s="15">
        <v>-1</v>
      </c>
    </row>
    <row r="43" spans="1:8" ht="14.25" customHeight="1" x14ac:dyDescent="0.2">
      <c r="A43" s="196"/>
      <c r="B43" s="197"/>
      <c r="C43" s="197"/>
      <c r="D43" s="185">
        <v>2</v>
      </c>
      <c r="E43" s="246" t="s">
        <v>184</v>
      </c>
      <c r="F43" s="247"/>
      <c r="G43" s="16" t="s">
        <v>152</v>
      </c>
      <c r="H43" s="17" t="s">
        <v>153</v>
      </c>
    </row>
    <row r="44" spans="1:8" ht="14.25" customHeight="1" x14ac:dyDescent="0.2">
      <c r="A44" s="196"/>
      <c r="B44" s="197"/>
      <c r="C44" s="197"/>
      <c r="D44" s="186"/>
      <c r="E44" s="215"/>
      <c r="F44" s="248"/>
      <c r="G44" s="14" t="s">
        <v>154</v>
      </c>
      <c r="H44" s="15">
        <v>0</v>
      </c>
    </row>
    <row r="45" spans="1:8" ht="14.25" customHeight="1" x14ac:dyDescent="0.2">
      <c r="A45" s="196"/>
      <c r="B45" s="197"/>
      <c r="C45" s="197"/>
      <c r="D45" s="219"/>
      <c r="E45" s="220"/>
      <c r="F45" s="249"/>
      <c r="G45" s="16" t="s">
        <v>155</v>
      </c>
      <c r="H45" s="15">
        <v>-1</v>
      </c>
    </row>
    <row r="46" spans="1:8" ht="14.25" customHeight="1" x14ac:dyDescent="0.2">
      <c r="A46" s="196"/>
      <c r="B46" s="197"/>
      <c r="C46" s="197"/>
      <c r="D46" s="185">
        <v>3</v>
      </c>
      <c r="E46" s="246" t="s">
        <v>185</v>
      </c>
      <c r="F46" s="247"/>
      <c r="G46" s="16" t="s">
        <v>152</v>
      </c>
      <c r="H46" s="17" t="s">
        <v>153</v>
      </c>
    </row>
    <row r="47" spans="1:8" ht="14.25" customHeight="1" x14ac:dyDescent="0.2">
      <c r="A47" s="196"/>
      <c r="B47" s="197"/>
      <c r="C47" s="197"/>
      <c r="D47" s="186"/>
      <c r="E47" s="215"/>
      <c r="F47" s="248"/>
      <c r="G47" s="14" t="s">
        <v>154</v>
      </c>
      <c r="H47" s="15">
        <v>0</v>
      </c>
    </row>
    <row r="48" spans="1:8" ht="14.25" customHeight="1" x14ac:dyDescent="0.2">
      <c r="A48" s="196"/>
      <c r="B48" s="197"/>
      <c r="C48" s="197"/>
      <c r="D48" s="219"/>
      <c r="E48" s="220"/>
      <c r="F48" s="249"/>
      <c r="G48" s="16" t="s">
        <v>155</v>
      </c>
      <c r="H48" s="15">
        <v>-1</v>
      </c>
    </row>
    <row r="49" spans="1:8" ht="14.25" customHeight="1" x14ac:dyDescent="0.2">
      <c r="A49" s="196"/>
      <c r="B49" s="197"/>
      <c r="C49" s="197"/>
      <c r="D49" s="185">
        <v>4</v>
      </c>
      <c r="E49" s="246" t="s">
        <v>186</v>
      </c>
      <c r="F49" s="247"/>
      <c r="G49" s="16" t="s">
        <v>152</v>
      </c>
      <c r="H49" s="17" t="s">
        <v>153</v>
      </c>
    </row>
    <row r="50" spans="1:8" ht="14.25" customHeight="1" x14ac:dyDescent="0.2">
      <c r="A50" s="196"/>
      <c r="B50" s="197"/>
      <c r="C50" s="197"/>
      <c r="D50" s="186"/>
      <c r="E50" s="215"/>
      <c r="F50" s="248"/>
      <c r="G50" s="14" t="s">
        <v>154</v>
      </c>
      <c r="H50" s="15">
        <v>0</v>
      </c>
    </row>
    <row r="51" spans="1:8" ht="14.25" customHeight="1" x14ac:dyDescent="0.2">
      <c r="A51" s="196"/>
      <c r="B51" s="197"/>
      <c r="C51" s="197"/>
      <c r="D51" s="219"/>
      <c r="E51" s="220"/>
      <c r="F51" s="249"/>
      <c r="G51" s="16" t="s">
        <v>155</v>
      </c>
      <c r="H51" s="15">
        <v>-1</v>
      </c>
    </row>
    <row r="52" spans="1:8" ht="14.25" customHeight="1" x14ac:dyDescent="0.2">
      <c r="A52" s="196"/>
      <c r="B52" s="197"/>
      <c r="C52" s="197"/>
      <c r="D52" s="185">
        <v>5</v>
      </c>
      <c r="E52" s="246" t="s">
        <v>187</v>
      </c>
      <c r="F52" s="247"/>
      <c r="G52" s="16" t="s">
        <v>152</v>
      </c>
      <c r="H52" s="17" t="s">
        <v>153</v>
      </c>
    </row>
    <row r="53" spans="1:8" ht="14.25" customHeight="1" x14ac:dyDescent="0.2">
      <c r="A53" s="196"/>
      <c r="B53" s="197"/>
      <c r="C53" s="197"/>
      <c r="D53" s="186"/>
      <c r="E53" s="215"/>
      <c r="F53" s="248"/>
      <c r="G53" s="14" t="s">
        <v>154</v>
      </c>
      <c r="H53" s="15">
        <v>0</v>
      </c>
    </row>
    <row r="54" spans="1:8" ht="14.25" customHeight="1" x14ac:dyDescent="0.2">
      <c r="A54" s="196"/>
      <c r="B54" s="197"/>
      <c r="C54" s="197"/>
      <c r="D54" s="219"/>
      <c r="E54" s="220"/>
      <c r="F54" s="249"/>
      <c r="G54" s="16" t="s">
        <v>155</v>
      </c>
      <c r="H54" s="15">
        <v>-1</v>
      </c>
    </row>
    <row r="55" spans="1:8" ht="14.25" customHeight="1" x14ac:dyDescent="0.2">
      <c r="A55" s="196"/>
      <c r="B55" s="197"/>
      <c r="C55" s="197"/>
      <c r="D55" s="185">
        <v>6</v>
      </c>
      <c r="E55" s="246" t="s">
        <v>188</v>
      </c>
      <c r="F55" s="247"/>
      <c r="G55" s="16" t="s">
        <v>152</v>
      </c>
      <c r="H55" s="17" t="s">
        <v>153</v>
      </c>
    </row>
    <row r="56" spans="1:8" ht="14.25" customHeight="1" x14ac:dyDescent="0.2">
      <c r="A56" s="196"/>
      <c r="B56" s="197"/>
      <c r="C56" s="197"/>
      <c r="D56" s="186"/>
      <c r="E56" s="215"/>
      <c r="F56" s="248"/>
      <c r="G56" s="14" t="s">
        <v>154</v>
      </c>
      <c r="H56" s="15">
        <v>0</v>
      </c>
    </row>
    <row r="57" spans="1:8" ht="14.25" customHeight="1" x14ac:dyDescent="0.2">
      <c r="A57" s="196"/>
      <c r="B57" s="197"/>
      <c r="C57" s="197"/>
      <c r="D57" s="219"/>
      <c r="E57" s="220"/>
      <c r="F57" s="249"/>
      <c r="G57" s="16" t="s">
        <v>155</v>
      </c>
      <c r="H57" s="15">
        <v>-1</v>
      </c>
    </row>
    <row r="58" spans="1:8" ht="14.25" customHeight="1" x14ac:dyDescent="0.2">
      <c r="A58" s="196"/>
      <c r="B58" s="197"/>
      <c r="C58" s="197"/>
      <c r="D58" s="185">
        <v>7</v>
      </c>
      <c r="E58" s="246" t="s">
        <v>189</v>
      </c>
      <c r="F58" s="247"/>
      <c r="G58" s="16" t="s">
        <v>152</v>
      </c>
      <c r="H58" s="17" t="s">
        <v>153</v>
      </c>
    </row>
    <row r="59" spans="1:8" ht="14.25" customHeight="1" x14ac:dyDescent="0.2">
      <c r="A59" s="196"/>
      <c r="B59" s="197"/>
      <c r="C59" s="197"/>
      <c r="D59" s="186"/>
      <c r="E59" s="215"/>
      <c r="F59" s="248"/>
      <c r="G59" s="14" t="s">
        <v>154</v>
      </c>
      <c r="H59" s="15">
        <v>0</v>
      </c>
    </row>
    <row r="60" spans="1:8" ht="14.25" customHeight="1" x14ac:dyDescent="0.2">
      <c r="A60" s="196"/>
      <c r="B60" s="197"/>
      <c r="C60" s="197"/>
      <c r="D60" s="219"/>
      <c r="E60" s="220"/>
      <c r="F60" s="249"/>
      <c r="G60" s="16" t="s">
        <v>155</v>
      </c>
      <c r="H60" s="15">
        <v>-1</v>
      </c>
    </row>
    <row r="61" spans="1:8" ht="14.25" customHeight="1" x14ac:dyDescent="0.2">
      <c r="A61" s="196"/>
      <c r="B61" s="197"/>
      <c r="C61" s="197"/>
      <c r="D61" s="185">
        <v>8</v>
      </c>
      <c r="E61" s="246" t="s">
        <v>190</v>
      </c>
      <c r="F61" s="247"/>
      <c r="G61" s="16" t="s">
        <v>152</v>
      </c>
      <c r="H61" s="17" t="s">
        <v>153</v>
      </c>
    </row>
    <row r="62" spans="1:8" ht="14.25" customHeight="1" x14ac:dyDescent="0.2">
      <c r="A62" s="196"/>
      <c r="B62" s="197"/>
      <c r="C62" s="197"/>
      <c r="D62" s="186"/>
      <c r="E62" s="215"/>
      <c r="F62" s="248"/>
      <c r="G62" s="14" t="s">
        <v>154</v>
      </c>
      <c r="H62" s="15">
        <v>0</v>
      </c>
    </row>
    <row r="63" spans="1:8" ht="14.25" customHeight="1" x14ac:dyDescent="0.2">
      <c r="A63" s="196"/>
      <c r="B63" s="197"/>
      <c r="C63" s="197"/>
      <c r="D63" s="219"/>
      <c r="E63" s="220"/>
      <c r="F63" s="249"/>
      <c r="G63" s="16" t="s">
        <v>155</v>
      </c>
      <c r="H63" s="15">
        <v>-1</v>
      </c>
    </row>
    <row r="64" spans="1:8" ht="14.25" customHeight="1" x14ac:dyDescent="0.2">
      <c r="A64" s="196"/>
      <c r="B64" s="197"/>
      <c r="C64" s="197"/>
      <c r="D64" s="185">
        <v>9</v>
      </c>
      <c r="E64" s="246" t="s">
        <v>191</v>
      </c>
      <c r="F64" s="247"/>
      <c r="G64" s="16" t="s">
        <v>152</v>
      </c>
      <c r="H64" s="17" t="s">
        <v>153</v>
      </c>
    </row>
    <row r="65" spans="1:8" ht="14.25" customHeight="1" x14ac:dyDescent="0.2">
      <c r="A65" s="196"/>
      <c r="B65" s="197"/>
      <c r="C65" s="197"/>
      <c r="D65" s="186"/>
      <c r="E65" s="215"/>
      <c r="F65" s="248"/>
      <c r="G65" s="14" t="s">
        <v>154</v>
      </c>
      <c r="H65" s="15">
        <v>0</v>
      </c>
    </row>
    <row r="66" spans="1:8" ht="14.25" customHeight="1" x14ac:dyDescent="0.2">
      <c r="A66" s="196"/>
      <c r="B66" s="197"/>
      <c r="C66" s="197"/>
      <c r="D66" s="219"/>
      <c r="E66" s="220"/>
      <c r="F66" s="249"/>
      <c r="G66" s="16" t="s">
        <v>155</v>
      </c>
      <c r="H66" s="15">
        <v>-1</v>
      </c>
    </row>
    <row r="67" spans="1:8" ht="14.25" customHeight="1" x14ac:dyDescent="0.2">
      <c r="A67" s="196"/>
      <c r="B67" s="197"/>
      <c r="C67" s="197"/>
      <c r="D67" s="185">
        <v>10</v>
      </c>
      <c r="E67" s="246" t="s">
        <v>192</v>
      </c>
      <c r="F67" s="247"/>
      <c r="G67" s="16" t="s">
        <v>152</v>
      </c>
      <c r="H67" s="17" t="s">
        <v>153</v>
      </c>
    </row>
    <row r="68" spans="1:8" ht="14.25" customHeight="1" x14ac:dyDescent="0.2">
      <c r="A68" s="196"/>
      <c r="B68" s="197"/>
      <c r="C68" s="197"/>
      <c r="D68" s="186"/>
      <c r="E68" s="215"/>
      <c r="F68" s="248"/>
      <c r="G68" s="14" t="s">
        <v>154</v>
      </c>
      <c r="H68" s="15">
        <v>0</v>
      </c>
    </row>
    <row r="69" spans="1:8" ht="14.25" customHeight="1" x14ac:dyDescent="0.2">
      <c r="A69" s="196"/>
      <c r="B69" s="197"/>
      <c r="C69" s="197"/>
      <c r="D69" s="219"/>
      <c r="E69" s="220"/>
      <c r="F69" s="249"/>
      <c r="G69" s="16" t="s">
        <v>155</v>
      </c>
      <c r="H69" s="15">
        <v>-1</v>
      </c>
    </row>
    <row r="70" spans="1:8" ht="14.25" customHeight="1" x14ac:dyDescent="0.2">
      <c r="A70" s="196"/>
      <c r="B70" s="197"/>
      <c r="C70" s="197"/>
      <c r="D70" s="185">
        <v>11</v>
      </c>
      <c r="E70" s="187" t="s">
        <v>193</v>
      </c>
      <c r="F70" s="247"/>
      <c r="G70" s="16" t="s">
        <v>152</v>
      </c>
      <c r="H70" s="17" t="s">
        <v>153</v>
      </c>
    </row>
    <row r="71" spans="1:8" ht="14.25" customHeight="1" x14ac:dyDescent="0.2">
      <c r="A71" s="196"/>
      <c r="B71" s="197"/>
      <c r="C71" s="197"/>
      <c r="D71" s="186"/>
      <c r="E71" s="188"/>
      <c r="F71" s="248"/>
      <c r="G71" s="14" t="s">
        <v>154</v>
      </c>
      <c r="H71" s="15">
        <v>0</v>
      </c>
    </row>
    <row r="72" spans="1:8" ht="14.25" customHeight="1" x14ac:dyDescent="0.2">
      <c r="A72" s="196"/>
      <c r="B72" s="197"/>
      <c r="C72" s="197"/>
      <c r="D72" s="219"/>
      <c r="E72" s="244"/>
      <c r="F72" s="249"/>
      <c r="G72" s="16" t="s">
        <v>155</v>
      </c>
      <c r="H72" s="15">
        <v>-1</v>
      </c>
    </row>
    <row r="73" spans="1:8" ht="14.25" customHeight="1" x14ac:dyDescent="0.2">
      <c r="A73" s="196"/>
      <c r="B73" s="197"/>
      <c r="C73" s="197"/>
      <c r="D73" s="185">
        <v>12</v>
      </c>
      <c r="E73" s="246" t="s">
        <v>194</v>
      </c>
      <c r="F73" s="247"/>
      <c r="G73" s="16" t="s">
        <v>152</v>
      </c>
      <c r="H73" s="17" t="s">
        <v>153</v>
      </c>
    </row>
    <row r="74" spans="1:8" ht="14.25" customHeight="1" x14ac:dyDescent="0.2">
      <c r="A74" s="196"/>
      <c r="B74" s="197"/>
      <c r="C74" s="197"/>
      <c r="D74" s="186"/>
      <c r="E74" s="215"/>
      <c r="F74" s="248"/>
      <c r="G74" s="14" t="s">
        <v>154</v>
      </c>
      <c r="H74" s="15">
        <v>0</v>
      </c>
    </row>
    <row r="75" spans="1:8" ht="14.25" customHeight="1" x14ac:dyDescent="0.2">
      <c r="A75" s="196"/>
      <c r="B75" s="197"/>
      <c r="C75" s="197"/>
      <c r="D75" s="219"/>
      <c r="E75" s="220"/>
      <c r="F75" s="249"/>
      <c r="G75" s="16" t="s">
        <v>155</v>
      </c>
      <c r="H75" s="15">
        <v>-1</v>
      </c>
    </row>
    <row r="76" spans="1:8" ht="14.25" customHeight="1" x14ac:dyDescent="0.2">
      <c r="A76" s="196"/>
      <c r="B76" s="197"/>
      <c r="C76" s="197"/>
      <c r="D76" s="185">
        <v>13</v>
      </c>
      <c r="E76" s="246" t="s">
        <v>195</v>
      </c>
      <c r="F76" s="247"/>
      <c r="G76" s="16" t="s">
        <v>152</v>
      </c>
      <c r="H76" s="17" t="s">
        <v>153</v>
      </c>
    </row>
    <row r="77" spans="1:8" ht="14.25" customHeight="1" x14ac:dyDescent="0.2">
      <c r="A77" s="196"/>
      <c r="B77" s="197"/>
      <c r="C77" s="197"/>
      <c r="D77" s="186"/>
      <c r="E77" s="215"/>
      <c r="F77" s="248"/>
      <c r="G77" s="14" t="s">
        <v>154</v>
      </c>
      <c r="H77" s="15">
        <v>0</v>
      </c>
    </row>
    <row r="78" spans="1:8" ht="14.25" customHeight="1" x14ac:dyDescent="0.2">
      <c r="A78" s="196"/>
      <c r="B78" s="197"/>
      <c r="C78" s="197"/>
      <c r="D78" s="219"/>
      <c r="E78" s="220"/>
      <c r="F78" s="249"/>
      <c r="G78" s="16" t="s">
        <v>155</v>
      </c>
      <c r="H78" s="15">
        <v>-1</v>
      </c>
    </row>
    <row r="79" spans="1:8" ht="14.25" customHeight="1" x14ac:dyDescent="0.2">
      <c r="A79" s="196"/>
      <c r="B79" s="197"/>
      <c r="C79" s="197"/>
      <c r="D79" s="185">
        <v>14</v>
      </c>
      <c r="E79" s="246" t="s">
        <v>196</v>
      </c>
      <c r="F79" s="247"/>
      <c r="G79" s="16" t="s">
        <v>152</v>
      </c>
      <c r="H79" s="17" t="s">
        <v>153</v>
      </c>
    </row>
    <row r="80" spans="1:8" ht="14.25" customHeight="1" x14ac:dyDescent="0.2">
      <c r="A80" s="196"/>
      <c r="B80" s="197"/>
      <c r="C80" s="197"/>
      <c r="D80" s="186"/>
      <c r="E80" s="215"/>
      <c r="F80" s="248"/>
      <c r="G80" s="14" t="s">
        <v>154</v>
      </c>
      <c r="H80" s="15">
        <v>0</v>
      </c>
    </row>
    <row r="81" spans="1:8" ht="14.25" customHeight="1" x14ac:dyDescent="0.2">
      <c r="A81" s="196"/>
      <c r="B81" s="197"/>
      <c r="C81" s="197"/>
      <c r="D81" s="219"/>
      <c r="E81" s="220"/>
      <c r="F81" s="249"/>
      <c r="G81" s="16" t="s">
        <v>155</v>
      </c>
      <c r="H81" s="15">
        <v>-1</v>
      </c>
    </row>
    <row r="82" spans="1:8" ht="14.25" customHeight="1" x14ac:dyDescent="0.2">
      <c r="A82" s="196"/>
      <c r="B82" s="197"/>
      <c r="C82" s="197"/>
      <c r="D82" s="185">
        <v>15</v>
      </c>
      <c r="E82" s="246" t="s">
        <v>197</v>
      </c>
      <c r="F82" s="247"/>
      <c r="G82" s="16" t="s">
        <v>152</v>
      </c>
      <c r="H82" s="17" t="s">
        <v>153</v>
      </c>
    </row>
    <row r="83" spans="1:8" ht="14.25" customHeight="1" x14ac:dyDescent="0.2">
      <c r="A83" s="196"/>
      <c r="B83" s="197"/>
      <c r="C83" s="197"/>
      <c r="D83" s="186"/>
      <c r="E83" s="215"/>
      <c r="F83" s="248"/>
      <c r="G83" s="14" t="s">
        <v>154</v>
      </c>
      <c r="H83" s="15">
        <v>0</v>
      </c>
    </row>
    <row r="84" spans="1:8" ht="14.25" customHeight="1" x14ac:dyDescent="0.2">
      <c r="A84" s="196"/>
      <c r="B84" s="197"/>
      <c r="C84" s="197"/>
      <c r="D84" s="219"/>
      <c r="E84" s="220"/>
      <c r="F84" s="249"/>
      <c r="G84" s="16" t="s">
        <v>155</v>
      </c>
      <c r="H84" s="15">
        <v>-1</v>
      </c>
    </row>
    <row r="85" spans="1:8" ht="14.25" customHeight="1" x14ac:dyDescent="0.2">
      <c r="A85" s="196"/>
      <c r="B85" s="197"/>
      <c r="C85" s="197"/>
      <c r="D85" s="185">
        <v>16</v>
      </c>
      <c r="E85" s="246" t="s">
        <v>198</v>
      </c>
      <c r="F85" s="247"/>
      <c r="G85" s="16" t="s">
        <v>152</v>
      </c>
      <c r="H85" s="17" t="s">
        <v>153</v>
      </c>
    </row>
    <row r="86" spans="1:8" ht="14.25" customHeight="1" x14ac:dyDescent="0.2">
      <c r="A86" s="252"/>
      <c r="B86" s="253"/>
      <c r="C86" s="253"/>
      <c r="D86" s="186"/>
      <c r="E86" s="215"/>
      <c r="F86" s="248"/>
      <c r="G86" s="14" t="s">
        <v>154</v>
      </c>
      <c r="H86" s="15">
        <v>0</v>
      </c>
    </row>
    <row r="87" spans="1:8" ht="14.25" customHeight="1" x14ac:dyDescent="0.2">
      <c r="A87" s="252"/>
      <c r="B87" s="253"/>
      <c r="C87" s="253"/>
      <c r="D87" s="219"/>
      <c r="E87" s="220"/>
      <c r="F87" s="249"/>
      <c r="G87" s="16" t="s">
        <v>155</v>
      </c>
      <c r="H87" s="15">
        <v>-1</v>
      </c>
    </row>
    <row r="88" spans="1:8" ht="14.25" customHeight="1" x14ac:dyDescent="0.2">
      <c r="A88" s="252"/>
      <c r="B88" s="253"/>
      <c r="C88" s="253"/>
      <c r="D88" s="185">
        <v>17</v>
      </c>
      <c r="E88" s="188" t="s">
        <v>199</v>
      </c>
      <c r="F88" s="247"/>
      <c r="G88" s="16" t="s">
        <v>152</v>
      </c>
      <c r="H88" s="17" t="s">
        <v>153</v>
      </c>
    </row>
    <row r="89" spans="1:8" ht="14.25" customHeight="1" x14ac:dyDescent="0.2">
      <c r="A89" s="252"/>
      <c r="B89" s="253"/>
      <c r="C89" s="253"/>
      <c r="D89" s="186"/>
      <c r="E89" s="188"/>
      <c r="F89" s="248"/>
      <c r="G89" s="14" t="s">
        <v>154</v>
      </c>
      <c r="H89" s="15">
        <v>0</v>
      </c>
    </row>
    <row r="90" spans="1:8" ht="14.25" customHeight="1" thickBot="1" x14ac:dyDescent="0.25">
      <c r="A90" s="254"/>
      <c r="B90" s="255"/>
      <c r="C90" s="255"/>
      <c r="D90" s="213"/>
      <c r="E90" s="257"/>
      <c r="F90" s="258"/>
      <c r="G90" s="23" t="s">
        <v>155</v>
      </c>
      <c r="H90" s="24">
        <v>-1</v>
      </c>
    </row>
    <row r="91" spans="1:8" ht="14.25" customHeight="1" x14ac:dyDescent="0.25">
      <c r="A91" s="260" t="s">
        <v>200</v>
      </c>
      <c r="B91" s="261"/>
      <c r="C91" s="261"/>
      <c r="D91" s="198">
        <v>1</v>
      </c>
      <c r="E91" s="200" t="s">
        <v>201</v>
      </c>
      <c r="F91" s="200"/>
      <c r="G91" s="29" t="s">
        <v>152</v>
      </c>
      <c r="H91" s="30" t="s">
        <v>153</v>
      </c>
    </row>
    <row r="92" spans="1:8" ht="14.25" customHeight="1" x14ac:dyDescent="0.25">
      <c r="A92" s="262"/>
      <c r="B92" s="263"/>
      <c r="C92" s="263"/>
      <c r="D92" s="199"/>
      <c r="E92" s="201"/>
      <c r="F92" s="201"/>
      <c r="G92" s="31" t="s">
        <v>154</v>
      </c>
      <c r="H92" s="32">
        <v>0</v>
      </c>
    </row>
    <row r="93" spans="1:8" ht="14.25" customHeight="1" x14ac:dyDescent="0.25">
      <c r="A93" s="262"/>
      <c r="B93" s="263"/>
      <c r="C93" s="263"/>
      <c r="D93" s="199"/>
      <c r="E93" s="201"/>
      <c r="F93" s="201"/>
      <c r="G93" s="33" t="s">
        <v>155</v>
      </c>
      <c r="H93" s="32">
        <v>-1</v>
      </c>
    </row>
    <row r="94" spans="1:8" ht="14.25" customHeight="1" x14ac:dyDescent="0.25">
      <c r="A94" s="262"/>
      <c r="B94" s="263"/>
      <c r="C94" s="263"/>
      <c r="D94" s="199">
        <v>2</v>
      </c>
      <c r="E94" s="201" t="s">
        <v>202</v>
      </c>
      <c r="F94" s="201"/>
      <c r="G94" s="33" t="s">
        <v>152</v>
      </c>
      <c r="H94" s="34" t="s">
        <v>153</v>
      </c>
    </row>
    <row r="95" spans="1:8" ht="14.25" customHeight="1" x14ac:dyDescent="0.25">
      <c r="A95" s="262"/>
      <c r="B95" s="263"/>
      <c r="C95" s="263"/>
      <c r="D95" s="199"/>
      <c r="E95" s="201"/>
      <c r="F95" s="201"/>
      <c r="G95" s="31" t="s">
        <v>154</v>
      </c>
      <c r="H95" s="32">
        <v>0</v>
      </c>
    </row>
    <row r="96" spans="1:8" ht="14.25" customHeight="1" x14ac:dyDescent="0.25">
      <c r="A96" s="262"/>
      <c r="B96" s="263"/>
      <c r="C96" s="263"/>
      <c r="D96" s="199"/>
      <c r="E96" s="201"/>
      <c r="F96" s="201"/>
      <c r="G96" s="33" t="s">
        <v>155</v>
      </c>
      <c r="H96" s="32">
        <v>-1</v>
      </c>
    </row>
    <row r="97" spans="1:8" ht="14.25" customHeight="1" x14ac:dyDescent="0.25">
      <c r="A97" s="262"/>
      <c r="B97" s="263"/>
      <c r="C97" s="263"/>
      <c r="D97" s="199">
        <v>3</v>
      </c>
      <c r="E97" s="201" t="s">
        <v>203</v>
      </c>
      <c r="F97" s="201"/>
      <c r="G97" s="33" t="s">
        <v>152</v>
      </c>
      <c r="H97" s="34" t="s">
        <v>153</v>
      </c>
    </row>
    <row r="98" spans="1:8" ht="14.25" customHeight="1" x14ac:dyDescent="0.25">
      <c r="A98" s="262"/>
      <c r="B98" s="263"/>
      <c r="C98" s="263"/>
      <c r="D98" s="199"/>
      <c r="E98" s="201"/>
      <c r="F98" s="201"/>
      <c r="G98" s="31" t="s">
        <v>154</v>
      </c>
      <c r="H98" s="32">
        <v>0</v>
      </c>
    </row>
    <row r="99" spans="1:8" ht="14.25" customHeight="1" x14ac:dyDescent="0.25">
      <c r="A99" s="262"/>
      <c r="B99" s="263"/>
      <c r="C99" s="263"/>
      <c r="D99" s="199"/>
      <c r="E99" s="201"/>
      <c r="F99" s="201"/>
      <c r="G99" s="33" t="s">
        <v>155</v>
      </c>
      <c r="H99" s="32">
        <v>-1</v>
      </c>
    </row>
    <row r="100" spans="1:8" ht="14.25" customHeight="1" x14ac:dyDescent="0.2">
      <c r="A100" s="262"/>
      <c r="B100" s="263"/>
      <c r="C100" s="263"/>
      <c r="D100" s="199">
        <v>4</v>
      </c>
      <c r="E100" s="201" t="s">
        <v>204</v>
      </c>
      <c r="F100" s="184" t="s">
        <v>205</v>
      </c>
      <c r="G100" s="225" t="s">
        <v>180</v>
      </c>
      <c r="H100" s="227" t="s">
        <v>181</v>
      </c>
    </row>
    <row r="101" spans="1:8" ht="14.25" customHeight="1" x14ac:dyDescent="0.2">
      <c r="A101" s="262"/>
      <c r="B101" s="263"/>
      <c r="C101" s="263"/>
      <c r="D101" s="199"/>
      <c r="E101" s="259"/>
      <c r="F101" s="184"/>
      <c r="G101" s="225"/>
      <c r="H101" s="227"/>
    </row>
    <row r="102" spans="1:8" ht="14.25" customHeight="1" x14ac:dyDescent="0.2">
      <c r="A102" s="262"/>
      <c r="B102" s="263"/>
      <c r="C102" s="263"/>
      <c r="D102" s="199"/>
      <c r="E102" s="259"/>
      <c r="F102" s="184"/>
      <c r="G102" s="225"/>
      <c r="H102" s="227"/>
    </row>
    <row r="103" spans="1:8" ht="14.25" customHeight="1" x14ac:dyDescent="0.2">
      <c r="A103" s="262"/>
      <c r="B103" s="263"/>
      <c r="C103" s="263"/>
      <c r="D103" s="199">
        <v>5</v>
      </c>
      <c r="E103" s="201" t="s">
        <v>206</v>
      </c>
      <c r="F103" s="184" t="s">
        <v>205</v>
      </c>
      <c r="G103" s="225" t="s">
        <v>180</v>
      </c>
      <c r="H103" s="227" t="s">
        <v>181</v>
      </c>
    </row>
    <row r="104" spans="1:8" ht="14.25" customHeight="1" x14ac:dyDescent="0.2">
      <c r="A104" s="262"/>
      <c r="B104" s="263"/>
      <c r="C104" s="263"/>
      <c r="D104" s="199"/>
      <c r="E104" s="201"/>
      <c r="F104" s="184"/>
      <c r="G104" s="225"/>
      <c r="H104" s="227"/>
    </row>
    <row r="105" spans="1:8" ht="14.25" customHeight="1" x14ac:dyDescent="0.2">
      <c r="A105" s="262"/>
      <c r="B105" s="263"/>
      <c r="C105" s="263"/>
      <c r="D105" s="199"/>
      <c r="E105" s="201"/>
      <c r="F105" s="184"/>
      <c r="G105" s="225"/>
      <c r="H105" s="227"/>
    </row>
    <row r="106" spans="1:8" ht="14.25" customHeight="1" x14ac:dyDescent="0.25">
      <c r="A106" s="262"/>
      <c r="B106" s="263"/>
      <c r="C106" s="263"/>
      <c r="D106" s="199">
        <v>6</v>
      </c>
      <c r="E106" s="201" t="s">
        <v>207</v>
      </c>
      <c r="F106" s="201"/>
      <c r="G106" s="33" t="s">
        <v>152</v>
      </c>
      <c r="H106" s="34" t="s">
        <v>208</v>
      </c>
    </row>
    <row r="107" spans="1:8" ht="14.25" customHeight="1" x14ac:dyDescent="0.25">
      <c r="A107" s="262"/>
      <c r="B107" s="263"/>
      <c r="C107" s="263"/>
      <c r="D107" s="199"/>
      <c r="E107" s="201"/>
      <c r="F107" s="201"/>
      <c r="G107" s="31" t="s">
        <v>154</v>
      </c>
      <c r="H107" s="32">
        <v>-1</v>
      </c>
    </row>
    <row r="108" spans="1:8" ht="14.25" customHeight="1" x14ac:dyDescent="0.25">
      <c r="A108" s="262"/>
      <c r="B108" s="263"/>
      <c r="C108" s="263"/>
      <c r="D108" s="199"/>
      <c r="E108" s="201"/>
      <c r="F108" s="201"/>
      <c r="G108" s="33" t="s">
        <v>155</v>
      </c>
      <c r="H108" s="32">
        <v>-2</v>
      </c>
    </row>
    <row r="109" spans="1:8" ht="14.25" customHeight="1" x14ac:dyDescent="0.25">
      <c r="A109" s="262"/>
      <c r="B109" s="263"/>
      <c r="C109" s="263"/>
      <c r="D109" s="199">
        <v>7</v>
      </c>
      <c r="E109" s="201" t="s">
        <v>209</v>
      </c>
      <c r="F109" s="201"/>
      <c r="G109" s="33" t="s">
        <v>152</v>
      </c>
      <c r="H109" s="34" t="s">
        <v>153</v>
      </c>
    </row>
    <row r="110" spans="1:8" ht="14.25" customHeight="1" x14ac:dyDescent="0.25">
      <c r="A110" s="262"/>
      <c r="B110" s="263"/>
      <c r="C110" s="263"/>
      <c r="D110" s="199"/>
      <c r="E110" s="201"/>
      <c r="F110" s="201"/>
      <c r="G110" s="31" t="s">
        <v>154</v>
      </c>
      <c r="H110" s="32">
        <v>0</v>
      </c>
    </row>
    <row r="111" spans="1:8" ht="14.25" customHeight="1" x14ac:dyDescent="0.25">
      <c r="A111" s="262"/>
      <c r="B111" s="263"/>
      <c r="C111" s="263"/>
      <c r="D111" s="199"/>
      <c r="E111" s="201"/>
      <c r="F111" s="201"/>
      <c r="G111" s="33" t="s">
        <v>155</v>
      </c>
      <c r="H111" s="32">
        <v>-1</v>
      </c>
    </row>
    <row r="112" spans="1:8" ht="14.25" customHeight="1" x14ac:dyDescent="0.2">
      <c r="A112" s="262"/>
      <c r="B112" s="263"/>
      <c r="C112" s="264"/>
      <c r="D112" s="199">
        <v>8</v>
      </c>
      <c r="E112" s="201" t="s">
        <v>210</v>
      </c>
      <c r="F112" s="184" t="s">
        <v>205</v>
      </c>
      <c r="G112" s="225" t="s">
        <v>180</v>
      </c>
      <c r="H112" s="268" t="s">
        <v>181</v>
      </c>
    </row>
    <row r="113" spans="1:8" ht="14.25" customHeight="1" x14ac:dyDescent="0.2">
      <c r="A113" s="265"/>
      <c r="B113" s="266"/>
      <c r="C113" s="267"/>
      <c r="D113" s="199"/>
      <c r="E113" s="201"/>
      <c r="F113" s="184"/>
      <c r="G113" s="225"/>
      <c r="H113" s="268"/>
    </row>
    <row r="114" spans="1:8" ht="14.25" customHeight="1" x14ac:dyDescent="0.2">
      <c r="A114" s="269" t="s">
        <v>211</v>
      </c>
      <c r="B114" s="270"/>
      <c r="C114" s="270"/>
      <c r="D114" s="199"/>
      <c r="E114" s="201"/>
      <c r="F114" s="184"/>
      <c r="G114" s="225"/>
      <c r="H114" s="268"/>
    </row>
    <row r="115" spans="1:8" ht="14.25" customHeight="1" x14ac:dyDescent="0.25">
      <c r="A115" s="269"/>
      <c r="B115" s="270"/>
      <c r="C115" s="270"/>
      <c r="D115" s="199">
        <v>9</v>
      </c>
      <c r="E115" s="201" t="s">
        <v>212</v>
      </c>
      <c r="F115" s="201"/>
      <c r="G115" s="33" t="s">
        <v>152</v>
      </c>
      <c r="H115" s="34" t="s">
        <v>153</v>
      </c>
    </row>
    <row r="116" spans="1:8" ht="14.25" customHeight="1" x14ac:dyDescent="0.25">
      <c r="A116" s="269" t="s">
        <v>213</v>
      </c>
      <c r="B116" s="270"/>
      <c r="C116" s="270"/>
      <c r="D116" s="199"/>
      <c r="E116" s="201"/>
      <c r="F116" s="201"/>
      <c r="G116" s="31" t="s">
        <v>154</v>
      </c>
      <c r="H116" s="32">
        <v>0</v>
      </c>
    </row>
    <row r="117" spans="1:8" ht="14.25" customHeight="1" x14ac:dyDescent="0.25">
      <c r="A117" s="269"/>
      <c r="B117" s="270"/>
      <c r="C117" s="270"/>
      <c r="D117" s="199"/>
      <c r="E117" s="201"/>
      <c r="F117" s="201"/>
      <c r="G117" s="33" t="s">
        <v>155</v>
      </c>
      <c r="H117" s="32">
        <v>-1</v>
      </c>
    </row>
    <row r="118" spans="1:8" ht="19.899999999999999" customHeight="1" x14ac:dyDescent="0.25">
      <c r="A118" s="269" t="s">
        <v>214</v>
      </c>
      <c r="B118" s="270"/>
      <c r="C118" s="270"/>
      <c r="D118" s="199">
        <v>10</v>
      </c>
      <c r="E118" s="201" t="s">
        <v>215</v>
      </c>
      <c r="F118" s="201"/>
      <c r="G118" s="33" t="s">
        <v>152</v>
      </c>
      <c r="H118" s="34" t="s">
        <v>153</v>
      </c>
    </row>
    <row r="119" spans="1:8" ht="19.899999999999999" customHeight="1" x14ac:dyDescent="0.25">
      <c r="A119" s="269"/>
      <c r="B119" s="270"/>
      <c r="C119" s="270"/>
      <c r="D119" s="199"/>
      <c r="E119" s="201"/>
      <c r="F119" s="201"/>
      <c r="G119" s="31" t="s">
        <v>154</v>
      </c>
      <c r="H119" s="32">
        <v>0</v>
      </c>
    </row>
    <row r="120" spans="1:8" ht="19.899999999999999" customHeight="1" x14ac:dyDescent="0.25">
      <c r="A120" s="269" t="s">
        <v>216</v>
      </c>
      <c r="B120" s="270"/>
      <c r="C120" s="270"/>
      <c r="D120" s="199"/>
      <c r="E120" s="201"/>
      <c r="F120" s="201"/>
      <c r="G120" s="33" t="s">
        <v>155</v>
      </c>
      <c r="H120" s="32">
        <v>-1</v>
      </c>
    </row>
    <row r="121" spans="1:8" ht="19.899999999999999" customHeight="1" x14ac:dyDescent="0.25">
      <c r="A121" s="269"/>
      <c r="B121" s="270"/>
      <c r="C121" s="270"/>
      <c r="D121" s="199">
        <v>11</v>
      </c>
      <c r="E121" s="201" t="s">
        <v>217</v>
      </c>
      <c r="F121" s="201"/>
      <c r="G121" s="33" t="s">
        <v>152</v>
      </c>
      <c r="H121" s="32">
        <v>0</v>
      </c>
    </row>
    <row r="122" spans="1:8" ht="19.899999999999999" customHeight="1" x14ac:dyDescent="0.25">
      <c r="A122" s="271"/>
      <c r="B122" s="272"/>
      <c r="C122" s="273"/>
      <c r="D122" s="199"/>
      <c r="E122" s="201"/>
      <c r="F122" s="201"/>
      <c r="G122" s="31" t="s">
        <v>154</v>
      </c>
      <c r="H122" s="32">
        <v>-1</v>
      </c>
    </row>
    <row r="123" spans="1:8" ht="19.899999999999999" customHeight="1" x14ac:dyDescent="0.25">
      <c r="A123" s="274"/>
      <c r="B123" s="275"/>
      <c r="C123" s="276"/>
      <c r="D123" s="199"/>
      <c r="E123" s="201"/>
      <c r="F123" s="201"/>
      <c r="G123" s="33" t="s">
        <v>180</v>
      </c>
      <c r="H123" s="32">
        <v>-2</v>
      </c>
    </row>
    <row r="124" spans="1:8" ht="14.25" customHeight="1" x14ac:dyDescent="0.25">
      <c r="A124" s="274"/>
      <c r="B124" s="275"/>
      <c r="C124" s="275"/>
      <c r="D124" s="199">
        <v>12</v>
      </c>
      <c r="E124" s="201" t="s">
        <v>218</v>
      </c>
      <c r="F124" s="201"/>
      <c r="G124" s="33" t="s">
        <v>152</v>
      </c>
      <c r="H124" s="34" t="s">
        <v>153</v>
      </c>
    </row>
    <row r="125" spans="1:8" ht="14.25" customHeight="1" x14ac:dyDescent="0.25">
      <c r="A125" s="274"/>
      <c r="B125" s="275"/>
      <c r="C125" s="275"/>
      <c r="D125" s="279"/>
      <c r="E125" s="259"/>
      <c r="F125" s="259"/>
      <c r="G125" s="31" t="s">
        <v>154</v>
      </c>
      <c r="H125" s="32">
        <v>0</v>
      </c>
    </row>
    <row r="126" spans="1:8" ht="14.25" customHeight="1" x14ac:dyDescent="0.25">
      <c r="A126" s="274"/>
      <c r="B126" s="275"/>
      <c r="C126" s="275"/>
      <c r="D126" s="279"/>
      <c r="E126" s="259"/>
      <c r="F126" s="259"/>
      <c r="G126" s="33" t="s">
        <v>155</v>
      </c>
      <c r="H126" s="32">
        <v>-1</v>
      </c>
    </row>
    <row r="127" spans="1:8" ht="14.25" customHeight="1" x14ac:dyDescent="0.2">
      <c r="A127" s="274"/>
      <c r="B127" s="275"/>
      <c r="C127" s="275"/>
      <c r="D127" s="199">
        <v>13</v>
      </c>
      <c r="E127" s="201" t="s">
        <v>219</v>
      </c>
      <c r="F127" s="184" t="s">
        <v>205</v>
      </c>
      <c r="G127" s="225" t="s">
        <v>180</v>
      </c>
      <c r="H127" s="268" t="s">
        <v>181</v>
      </c>
    </row>
    <row r="128" spans="1:8" ht="14.25" customHeight="1" x14ac:dyDescent="0.2">
      <c r="A128" s="274"/>
      <c r="B128" s="275"/>
      <c r="C128" s="275"/>
      <c r="D128" s="199"/>
      <c r="E128" s="201"/>
      <c r="F128" s="184"/>
      <c r="G128" s="225"/>
      <c r="H128" s="268"/>
    </row>
    <row r="129" spans="1:8" ht="14.25" customHeight="1" x14ac:dyDescent="0.2">
      <c r="A129" s="274"/>
      <c r="B129" s="275"/>
      <c r="C129" s="275"/>
      <c r="D129" s="199"/>
      <c r="E129" s="201"/>
      <c r="F129" s="184"/>
      <c r="G129" s="225"/>
      <c r="H129" s="268"/>
    </row>
    <row r="130" spans="1:8" ht="14.25" customHeight="1" x14ac:dyDescent="0.25">
      <c r="A130" s="274"/>
      <c r="B130" s="275"/>
      <c r="C130" s="275"/>
      <c r="D130" s="199">
        <v>14</v>
      </c>
      <c r="E130" s="201" t="s">
        <v>220</v>
      </c>
      <c r="F130" s="201"/>
      <c r="G130" s="33" t="s">
        <v>152</v>
      </c>
      <c r="H130" s="34" t="s">
        <v>153</v>
      </c>
    </row>
    <row r="131" spans="1:8" ht="14.25" customHeight="1" x14ac:dyDescent="0.25">
      <c r="A131" s="274"/>
      <c r="B131" s="275"/>
      <c r="C131" s="275"/>
      <c r="D131" s="199"/>
      <c r="E131" s="201"/>
      <c r="F131" s="201"/>
      <c r="G131" s="31" t="s">
        <v>154</v>
      </c>
      <c r="H131" s="32">
        <v>0</v>
      </c>
    </row>
    <row r="132" spans="1:8" ht="13.9" customHeight="1" x14ac:dyDescent="0.25">
      <c r="A132" s="274"/>
      <c r="B132" s="275"/>
      <c r="C132" s="275"/>
      <c r="D132" s="199"/>
      <c r="E132" s="201"/>
      <c r="F132" s="201"/>
      <c r="G132" s="33" t="s">
        <v>155</v>
      </c>
      <c r="H132" s="32">
        <v>-1</v>
      </c>
    </row>
    <row r="133" spans="1:8" ht="14.25" customHeight="1" x14ac:dyDescent="0.2">
      <c r="A133" s="274"/>
      <c r="B133" s="275"/>
      <c r="C133" s="275"/>
      <c r="D133" s="199">
        <v>15</v>
      </c>
      <c r="E133" s="201" t="s">
        <v>221</v>
      </c>
      <c r="F133" s="201"/>
      <c r="G133" s="225" t="s">
        <v>180</v>
      </c>
      <c r="H133" s="268" t="s">
        <v>181</v>
      </c>
    </row>
    <row r="134" spans="1:8" ht="14.25" customHeight="1" x14ac:dyDescent="0.2">
      <c r="A134" s="274"/>
      <c r="B134" s="275"/>
      <c r="C134" s="275"/>
      <c r="D134" s="199"/>
      <c r="E134" s="201"/>
      <c r="F134" s="201"/>
      <c r="G134" s="225"/>
      <c r="H134" s="268"/>
    </row>
    <row r="135" spans="1:8" ht="14.25" customHeight="1" x14ac:dyDescent="0.2">
      <c r="A135" s="274"/>
      <c r="B135" s="275"/>
      <c r="C135" s="275"/>
      <c r="D135" s="199"/>
      <c r="E135" s="201"/>
      <c r="F135" s="201"/>
      <c r="G135" s="225"/>
      <c r="H135" s="268"/>
    </row>
    <row r="136" spans="1:8" ht="14.25" customHeight="1" x14ac:dyDescent="0.25">
      <c r="A136" s="274"/>
      <c r="B136" s="275"/>
      <c r="C136" s="275"/>
      <c r="D136" s="199">
        <v>16</v>
      </c>
      <c r="E136" s="201" t="s">
        <v>222</v>
      </c>
      <c r="F136" s="201"/>
      <c r="G136" s="33" t="s">
        <v>152</v>
      </c>
      <c r="H136" s="34" t="s">
        <v>153</v>
      </c>
    </row>
    <row r="137" spans="1:8" ht="14.25" customHeight="1" x14ac:dyDescent="0.25">
      <c r="A137" s="274"/>
      <c r="B137" s="275"/>
      <c r="C137" s="275"/>
      <c r="D137" s="199"/>
      <c r="E137" s="201"/>
      <c r="F137" s="201"/>
      <c r="G137" s="31" t="s">
        <v>154</v>
      </c>
      <c r="H137" s="32">
        <v>0</v>
      </c>
    </row>
    <row r="138" spans="1:8" ht="14.25" customHeight="1" x14ac:dyDescent="0.25">
      <c r="A138" s="274"/>
      <c r="B138" s="275"/>
      <c r="C138" s="275"/>
      <c r="D138" s="199"/>
      <c r="E138" s="201"/>
      <c r="F138" s="201"/>
      <c r="G138" s="33" t="s">
        <v>155</v>
      </c>
      <c r="H138" s="32">
        <v>-1</v>
      </c>
    </row>
    <row r="139" spans="1:8" ht="34.9" customHeight="1" x14ac:dyDescent="0.25">
      <c r="A139" s="274"/>
      <c r="B139" s="275"/>
      <c r="C139" s="275"/>
      <c r="D139" s="199">
        <v>17</v>
      </c>
      <c r="E139" s="201" t="s">
        <v>223</v>
      </c>
      <c r="F139" s="187" t="s">
        <v>224</v>
      </c>
      <c r="G139" s="33" t="s">
        <v>152</v>
      </c>
      <c r="H139" s="34" t="s">
        <v>153</v>
      </c>
    </row>
    <row r="140" spans="1:8" ht="34.9" customHeight="1" x14ac:dyDescent="0.25">
      <c r="A140" s="274"/>
      <c r="B140" s="275"/>
      <c r="C140" s="275"/>
      <c r="D140" s="279"/>
      <c r="E140" s="259"/>
      <c r="F140" s="188"/>
      <c r="G140" s="31" t="s">
        <v>154</v>
      </c>
      <c r="H140" s="32">
        <v>0</v>
      </c>
    </row>
    <row r="141" spans="1:8" ht="34.9" customHeight="1" thickBot="1" x14ac:dyDescent="0.3">
      <c r="A141" s="277"/>
      <c r="B141" s="278"/>
      <c r="C141" s="278"/>
      <c r="D141" s="280"/>
      <c r="E141" s="281"/>
      <c r="F141" s="257"/>
      <c r="G141" s="23" t="s">
        <v>155</v>
      </c>
      <c r="H141" s="35">
        <v>-1</v>
      </c>
    </row>
    <row r="142" spans="1:8" ht="14.25" customHeight="1" x14ac:dyDescent="0.25">
      <c r="A142" s="282" t="s">
        <v>225</v>
      </c>
      <c r="B142" s="285" t="s">
        <v>226</v>
      </c>
      <c r="C142" s="286" t="s">
        <v>227</v>
      </c>
      <c r="D142" s="198">
        <v>1</v>
      </c>
      <c r="E142" s="200" t="s">
        <v>228</v>
      </c>
      <c r="F142" s="285"/>
      <c r="G142" s="29" t="s">
        <v>152</v>
      </c>
      <c r="H142" s="30" t="s">
        <v>153</v>
      </c>
    </row>
    <row r="143" spans="1:8" ht="14.25" customHeight="1" x14ac:dyDescent="0.25">
      <c r="A143" s="283"/>
      <c r="B143" s="199"/>
      <c r="C143" s="287"/>
      <c r="D143" s="199"/>
      <c r="E143" s="201"/>
      <c r="F143" s="288"/>
      <c r="G143" s="31" t="s">
        <v>154</v>
      </c>
      <c r="H143" s="32">
        <v>0</v>
      </c>
    </row>
    <row r="144" spans="1:8" ht="14.25" customHeight="1" x14ac:dyDescent="0.25">
      <c r="A144" s="283"/>
      <c r="B144" s="199"/>
      <c r="C144" s="287"/>
      <c r="D144" s="199"/>
      <c r="E144" s="201"/>
      <c r="F144" s="288"/>
      <c r="G144" s="33" t="s">
        <v>155</v>
      </c>
      <c r="H144" s="32">
        <v>-1</v>
      </c>
    </row>
    <row r="145" spans="1:8" ht="14.25" customHeight="1" x14ac:dyDescent="0.25">
      <c r="A145" s="283"/>
      <c r="B145" s="199"/>
      <c r="C145" s="287" t="s">
        <v>229</v>
      </c>
      <c r="D145" s="199">
        <v>2</v>
      </c>
      <c r="E145" s="201" t="s">
        <v>230</v>
      </c>
      <c r="F145" s="288"/>
      <c r="G145" s="33" t="s">
        <v>152</v>
      </c>
      <c r="H145" s="34" t="s">
        <v>153</v>
      </c>
    </row>
    <row r="146" spans="1:8" ht="14.25" customHeight="1" x14ac:dyDescent="0.25">
      <c r="A146" s="283"/>
      <c r="B146" s="199"/>
      <c r="C146" s="287"/>
      <c r="D146" s="199"/>
      <c r="E146" s="201"/>
      <c r="F146" s="288"/>
      <c r="G146" s="31" t="s">
        <v>154</v>
      </c>
      <c r="H146" s="32">
        <v>0</v>
      </c>
    </row>
    <row r="147" spans="1:8" ht="14.25" customHeight="1" x14ac:dyDescent="0.25">
      <c r="A147" s="283"/>
      <c r="B147" s="289" t="s">
        <v>231</v>
      </c>
      <c r="C147" s="287"/>
      <c r="D147" s="199"/>
      <c r="E147" s="201"/>
      <c r="F147" s="288"/>
      <c r="G147" s="33" t="s">
        <v>155</v>
      </c>
      <c r="H147" s="32">
        <v>-1</v>
      </c>
    </row>
    <row r="148" spans="1:8" ht="14.25" customHeight="1" x14ac:dyDescent="0.25">
      <c r="A148" s="283"/>
      <c r="B148" s="290"/>
      <c r="C148" s="292"/>
      <c r="D148" s="199">
        <v>3</v>
      </c>
      <c r="E148" s="201" t="s">
        <v>232</v>
      </c>
      <c r="F148" s="288"/>
      <c r="G148" s="33" t="s">
        <v>152</v>
      </c>
      <c r="H148" s="34" t="s">
        <v>153</v>
      </c>
    </row>
    <row r="149" spans="1:8" ht="14.25" customHeight="1" x14ac:dyDescent="0.25">
      <c r="A149" s="283"/>
      <c r="B149" s="290"/>
      <c r="C149" s="292"/>
      <c r="D149" s="199"/>
      <c r="E149" s="201"/>
      <c r="F149" s="288"/>
      <c r="G149" s="31" t="s">
        <v>154</v>
      </c>
      <c r="H149" s="32">
        <v>0</v>
      </c>
    </row>
    <row r="150" spans="1:8" ht="14.25" customHeight="1" x14ac:dyDescent="0.25">
      <c r="A150" s="283"/>
      <c r="B150" s="290"/>
      <c r="C150" s="293"/>
      <c r="D150" s="199"/>
      <c r="E150" s="201"/>
      <c r="F150" s="288"/>
      <c r="G150" s="33" t="s">
        <v>155</v>
      </c>
      <c r="H150" s="32">
        <v>-1</v>
      </c>
    </row>
    <row r="151" spans="1:8" ht="14.25" customHeight="1" x14ac:dyDescent="0.25">
      <c r="A151" s="283"/>
      <c r="B151" s="291"/>
      <c r="C151" s="287" t="s">
        <v>233</v>
      </c>
      <c r="D151" s="199">
        <v>4</v>
      </c>
      <c r="E151" s="201" t="s">
        <v>234</v>
      </c>
      <c r="F151" s="288"/>
      <c r="G151" s="33" t="s">
        <v>152</v>
      </c>
      <c r="H151" s="34" t="s">
        <v>153</v>
      </c>
    </row>
    <row r="152" spans="1:8" ht="14.25" customHeight="1" x14ac:dyDescent="0.25">
      <c r="A152" s="283"/>
      <c r="B152" s="288" t="s">
        <v>235</v>
      </c>
      <c r="C152" s="287"/>
      <c r="D152" s="199"/>
      <c r="E152" s="201"/>
      <c r="F152" s="288"/>
      <c r="G152" s="31" t="s">
        <v>154</v>
      </c>
      <c r="H152" s="32">
        <v>0</v>
      </c>
    </row>
    <row r="153" spans="1:8" ht="14.25" customHeight="1" x14ac:dyDescent="0.25">
      <c r="A153" s="283"/>
      <c r="B153" s="288"/>
      <c r="C153" s="287"/>
      <c r="D153" s="199"/>
      <c r="E153" s="201"/>
      <c r="F153" s="288"/>
      <c r="G153" s="33" t="s">
        <v>155</v>
      </c>
      <c r="H153" s="32">
        <v>-1</v>
      </c>
    </row>
    <row r="154" spans="1:8" ht="14.25" customHeight="1" x14ac:dyDescent="0.25">
      <c r="A154" s="283"/>
      <c r="B154" s="288"/>
      <c r="C154" s="287" t="s">
        <v>236</v>
      </c>
      <c r="D154" s="199">
        <v>5</v>
      </c>
      <c r="E154" s="201" t="s">
        <v>237</v>
      </c>
      <c r="F154" s="288"/>
      <c r="G154" s="33" t="s">
        <v>152</v>
      </c>
      <c r="H154" s="34" t="s">
        <v>153</v>
      </c>
    </row>
    <row r="155" spans="1:8" ht="14.25" customHeight="1" x14ac:dyDescent="0.25">
      <c r="A155" s="283"/>
      <c r="B155" s="288"/>
      <c r="C155" s="287"/>
      <c r="D155" s="199"/>
      <c r="E155" s="201"/>
      <c r="F155" s="288"/>
      <c r="G155" s="31" t="s">
        <v>154</v>
      </c>
      <c r="H155" s="32">
        <v>0</v>
      </c>
    </row>
    <row r="156" spans="1:8" ht="14.25" customHeight="1" x14ac:dyDescent="0.25">
      <c r="A156" s="283"/>
      <c r="B156" s="288"/>
      <c r="C156" s="287"/>
      <c r="D156" s="199"/>
      <c r="E156" s="201"/>
      <c r="F156" s="288"/>
      <c r="G156" s="33" t="s">
        <v>155</v>
      </c>
      <c r="H156" s="32">
        <v>-1</v>
      </c>
    </row>
    <row r="157" spans="1:8" ht="14.25" customHeight="1" x14ac:dyDescent="0.25">
      <c r="A157" s="283"/>
      <c r="B157" s="288"/>
      <c r="C157" s="287" t="s">
        <v>238</v>
      </c>
      <c r="D157" s="199">
        <v>6</v>
      </c>
      <c r="E157" s="201" t="s">
        <v>239</v>
      </c>
      <c r="F157" s="288"/>
      <c r="G157" s="33" t="s">
        <v>152</v>
      </c>
      <c r="H157" s="34" t="s">
        <v>153</v>
      </c>
    </row>
    <row r="158" spans="1:8" ht="14.25" customHeight="1" x14ac:dyDescent="0.25">
      <c r="A158" s="283"/>
      <c r="B158" s="288" t="s">
        <v>240</v>
      </c>
      <c r="C158" s="287"/>
      <c r="D158" s="199"/>
      <c r="E158" s="201"/>
      <c r="F158" s="288"/>
      <c r="G158" s="31" t="s">
        <v>154</v>
      </c>
      <c r="H158" s="32">
        <v>0</v>
      </c>
    </row>
    <row r="159" spans="1:8" ht="14.25" customHeight="1" x14ac:dyDescent="0.25">
      <c r="A159" s="283"/>
      <c r="B159" s="288"/>
      <c r="C159" s="287"/>
      <c r="D159" s="199"/>
      <c r="E159" s="201"/>
      <c r="F159" s="288"/>
      <c r="G159" s="33" t="s">
        <v>155</v>
      </c>
      <c r="H159" s="32">
        <v>-1</v>
      </c>
    </row>
    <row r="160" spans="1:8" ht="14.25" customHeight="1" x14ac:dyDescent="0.25">
      <c r="A160" s="283"/>
      <c r="B160" s="288"/>
      <c r="C160" s="287" t="s">
        <v>241</v>
      </c>
      <c r="D160" s="199">
        <v>7</v>
      </c>
      <c r="E160" s="201" t="s">
        <v>242</v>
      </c>
      <c r="F160" s="288"/>
      <c r="G160" s="33" t="s">
        <v>152</v>
      </c>
      <c r="H160" s="34" t="s">
        <v>153</v>
      </c>
    </row>
    <row r="161" spans="1:8" ht="14.25" customHeight="1" x14ac:dyDescent="0.25">
      <c r="A161" s="283"/>
      <c r="B161" s="288"/>
      <c r="C161" s="287"/>
      <c r="D161" s="199"/>
      <c r="E161" s="201"/>
      <c r="F161" s="288"/>
      <c r="G161" s="31" t="s">
        <v>154</v>
      </c>
      <c r="H161" s="32">
        <v>0</v>
      </c>
    </row>
    <row r="162" spans="1:8" ht="14.25" customHeight="1" thickBot="1" x14ac:dyDescent="0.3">
      <c r="A162" s="284"/>
      <c r="B162" s="294"/>
      <c r="C162" s="295"/>
      <c r="D162" s="223"/>
      <c r="E162" s="245"/>
      <c r="F162" s="294"/>
      <c r="G162" s="36" t="s">
        <v>155</v>
      </c>
      <c r="H162" s="35">
        <v>-1</v>
      </c>
    </row>
    <row r="165" spans="1:8" ht="14.25" customHeight="1" x14ac:dyDescent="0.25">
      <c r="D165" s="37"/>
    </row>
    <row r="166" spans="1:8" ht="14.25" customHeight="1" x14ac:dyDescent="0.25">
      <c r="D166" s="37"/>
      <c r="E166" s="37"/>
      <c r="F166" s="39"/>
      <c r="G166" s="37"/>
    </row>
    <row r="167" spans="1:8" ht="14.25" customHeight="1" x14ac:dyDescent="0.25">
      <c r="D167" s="37"/>
      <c r="E167" s="37"/>
      <c r="F167" s="39"/>
      <c r="G167" s="37"/>
    </row>
    <row r="168" spans="1:8" ht="14.25" customHeight="1" x14ac:dyDescent="0.25">
      <c r="D168" s="37"/>
      <c r="E168" s="37"/>
      <c r="F168" s="39"/>
      <c r="G168" s="37"/>
    </row>
    <row r="169" spans="1:8" ht="14.25" customHeight="1" x14ac:dyDescent="0.25">
      <c r="D169" s="37"/>
      <c r="E169" s="37"/>
      <c r="F169" s="39"/>
      <c r="G169" s="37"/>
    </row>
    <row r="170" spans="1:8" ht="14.25" customHeight="1" x14ac:dyDescent="0.25">
      <c r="D170" s="37"/>
      <c r="E170" s="37"/>
      <c r="F170" s="39"/>
      <c r="G170" s="37"/>
    </row>
    <row r="171" spans="1:8" ht="14.25" customHeight="1" x14ac:dyDescent="0.25">
      <c r="D171" s="37"/>
      <c r="E171" s="37"/>
      <c r="F171" s="39"/>
      <c r="G171" s="37"/>
    </row>
  </sheetData>
  <mergeCells count="201">
    <mergeCell ref="F160:F162"/>
    <mergeCell ref="C154:C156"/>
    <mergeCell ref="D154:D156"/>
    <mergeCell ref="E154:E156"/>
    <mergeCell ref="F154:F156"/>
    <mergeCell ref="C157:C159"/>
    <mergeCell ref="D157:D159"/>
    <mergeCell ref="E157:E159"/>
    <mergeCell ref="F157:F159"/>
    <mergeCell ref="A142:A162"/>
    <mergeCell ref="B142:B146"/>
    <mergeCell ref="C142:C144"/>
    <mergeCell ref="D142:D144"/>
    <mergeCell ref="E142:E144"/>
    <mergeCell ref="F142:F144"/>
    <mergeCell ref="C145:C147"/>
    <mergeCell ref="D145:D147"/>
    <mergeCell ref="E145:E147"/>
    <mergeCell ref="F145:F147"/>
    <mergeCell ref="B147:B151"/>
    <mergeCell ref="C148:C150"/>
    <mergeCell ref="D148:D150"/>
    <mergeCell ref="E148:E150"/>
    <mergeCell ref="F148:F150"/>
    <mergeCell ref="C151:C153"/>
    <mergeCell ref="D151:D153"/>
    <mergeCell ref="E151:E153"/>
    <mergeCell ref="F151:F153"/>
    <mergeCell ref="B152:B157"/>
    <mergeCell ref="B158:B162"/>
    <mergeCell ref="C160:C162"/>
    <mergeCell ref="D160:D162"/>
    <mergeCell ref="E160:E162"/>
    <mergeCell ref="H127:H129"/>
    <mergeCell ref="D130:D132"/>
    <mergeCell ref="E130:E132"/>
    <mergeCell ref="F130:F132"/>
    <mergeCell ref="D133:D135"/>
    <mergeCell ref="E133:E135"/>
    <mergeCell ref="F133:F135"/>
    <mergeCell ref="G133:G135"/>
    <mergeCell ref="H133:H135"/>
    <mergeCell ref="E124:E126"/>
    <mergeCell ref="F124:F126"/>
    <mergeCell ref="D127:D129"/>
    <mergeCell ref="E127:E129"/>
    <mergeCell ref="F127:F129"/>
    <mergeCell ref="G127:G129"/>
    <mergeCell ref="A118:C119"/>
    <mergeCell ref="D118:D120"/>
    <mergeCell ref="E118:E120"/>
    <mergeCell ref="F118:F120"/>
    <mergeCell ref="A120:C121"/>
    <mergeCell ref="D121:D123"/>
    <mergeCell ref="E121:E123"/>
    <mergeCell ref="F121:F123"/>
    <mergeCell ref="A122:C141"/>
    <mergeCell ref="D124:D126"/>
    <mergeCell ref="D136:D138"/>
    <mergeCell ref="E136:E138"/>
    <mergeCell ref="F136:F138"/>
    <mergeCell ref="D139:D141"/>
    <mergeCell ref="E139:E141"/>
    <mergeCell ref="F139:F141"/>
    <mergeCell ref="G100:G102"/>
    <mergeCell ref="H100:H102"/>
    <mergeCell ref="D103:D105"/>
    <mergeCell ref="E103:E105"/>
    <mergeCell ref="F103:F105"/>
    <mergeCell ref="G103:G105"/>
    <mergeCell ref="H103:H105"/>
    <mergeCell ref="A91:C113"/>
    <mergeCell ref="D91:D93"/>
    <mergeCell ref="E91:E93"/>
    <mergeCell ref="F91:F93"/>
    <mergeCell ref="D94:D96"/>
    <mergeCell ref="D112:D114"/>
    <mergeCell ref="E112:E114"/>
    <mergeCell ref="F112:F114"/>
    <mergeCell ref="G112:G114"/>
    <mergeCell ref="H112:H114"/>
    <mergeCell ref="A114:C115"/>
    <mergeCell ref="D115:D117"/>
    <mergeCell ref="E115:E117"/>
    <mergeCell ref="F115:F117"/>
    <mergeCell ref="A116:C117"/>
    <mergeCell ref="E94:E96"/>
    <mergeCell ref="F94:F96"/>
    <mergeCell ref="D97:D99"/>
    <mergeCell ref="E97:E99"/>
    <mergeCell ref="F97:F99"/>
    <mergeCell ref="D106:D108"/>
    <mergeCell ref="E106:E108"/>
    <mergeCell ref="F106:F108"/>
    <mergeCell ref="D109:D111"/>
    <mergeCell ref="E109:E111"/>
    <mergeCell ref="F109:F111"/>
    <mergeCell ref="D100:D102"/>
    <mergeCell ref="E100:E102"/>
    <mergeCell ref="F100:F102"/>
    <mergeCell ref="D85:D87"/>
    <mergeCell ref="E85:E87"/>
    <mergeCell ref="F85:F87"/>
    <mergeCell ref="D88:D90"/>
    <mergeCell ref="E88:E90"/>
    <mergeCell ref="F88:F90"/>
    <mergeCell ref="D79:D81"/>
    <mergeCell ref="E79:E81"/>
    <mergeCell ref="F79:F81"/>
    <mergeCell ref="D82:D84"/>
    <mergeCell ref="E82:E84"/>
    <mergeCell ref="F82:F84"/>
    <mergeCell ref="F55:F57"/>
    <mergeCell ref="D58:D60"/>
    <mergeCell ref="E58:E60"/>
    <mergeCell ref="F58:F60"/>
    <mergeCell ref="D73:D75"/>
    <mergeCell ref="E73:E75"/>
    <mergeCell ref="F73:F75"/>
    <mergeCell ref="D76:D78"/>
    <mergeCell ref="E76:E78"/>
    <mergeCell ref="F76:F78"/>
    <mergeCell ref="D67:D69"/>
    <mergeCell ref="E67:E69"/>
    <mergeCell ref="F67:F69"/>
    <mergeCell ref="D70:D72"/>
    <mergeCell ref="E70:E72"/>
    <mergeCell ref="F70:F72"/>
    <mergeCell ref="D49:D51"/>
    <mergeCell ref="E49:E51"/>
    <mergeCell ref="F49:F51"/>
    <mergeCell ref="D52:D54"/>
    <mergeCell ref="E52:E54"/>
    <mergeCell ref="F52:F54"/>
    <mergeCell ref="A40:C90"/>
    <mergeCell ref="D40:D42"/>
    <mergeCell ref="E40:E42"/>
    <mergeCell ref="F40:F42"/>
    <mergeCell ref="D43:D45"/>
    <mergeCell ref="E43:E45"/>
    <mergeCell ref="F43:F45"/>
    <mergeCell ref="D46:D48"/>
    <mergeCell ref="E46:E48"/>
    <mergeCell ref="F46:F48"/>
    <mergeCell ref="D61:D63"/>
    <mergeCell ref="E61:E63"/>
    <mergeCell ref="F61:F63"/>
    <mergeCell ref="D64:D66"/>
    <mergeCell ref="E64:E66"/>
    <mergeCell ref="F64:F66"/>
    <mergeCell ref="D55:D57"/>
    <mergeCell ref="E55:E57"/>
    <mergeCell ref="G37:G39"/>
    <mergeCell ref="H37:H39"/>
    <mergeCell ref="A38:C39"/>
    <mergeCell ref="F31:F33"/>
    <mergeCell ref="A32:C33"/>
    <mergeCell ref="A34:C35"/>
    <mergeCell ref="D34:D36"/>
    <mergeCell ref="E34:E36"/>
    <mergeCell ref="F34:F36"/>
    <mergeCell ref="A36:C36"/>
    <mergeCell ref="A28:C31"/>
    <mergeCell ref="D28:D30"/>
    <mergeCell ref="E28:E30"/>
    <mergeCell ref="F28:F30"/>
    <mergeCell ref="D31:D33"/>
    <mergeCell ref="E31:E33"/>
    <mergeCell ref="D37:D39"/>
    <mergeCell ref="E37:E39"/>
    <mergeCell ref="F37:F39"/>
    <mergeCell ref="A16:C18"/>
    <mergeCell ref="D16:D18"/>
    <mergeCell ref="E16:E18"/>
    <mergeCell ref="F16:F18"/>
    <mergeCell ref="A19:C27"/>
    <mergeCell ref="D19:D21"/>
    <mergeCell ref="E19:E21"/>
    <mergeCell ref="F19:F21"/>
    <mergeCell ref="D22:D24"/>
    <mergeCell ref="E22:E24"/>
    <mergeCell ref="F22:F24"/>
    <mergeCell ref="D25:D27"/>
    <mergeCell ref="E25:E27"/>
    <mergeCell ref="F25:F27"/>
    <mergeCell ref="F8:F10"/>
    <mergeCell ref="D11:D13"/>
    <mergeCell ref="E11:E13"/>
    <mergeCell ref="F11:F13"/>
    <mergeCell ref="A14:C14"/>
    <mergeCell ref="A15:C15"/>
    <mergeCell ref="B1:C1"/>
    <mergeCell ref="A2:C13"/>
    <mergeCell ref="D2:D4"/>
    <mergeCell ref="E2:E4"/>
    <mergeCell ref="F2:F4"/>
    <mergeCell ref="D5:D7"/>
    <mergeCell ref="E5:E7"/>
    <mergeCell ref="F5:F7"/>
    <mergeCell ref="D8:D10"/>
    <mergeCell ref="E8:E10"/>
  </mergeCells>
  <printOptions horizontalCentered="1"/>
  <pageMargins left="0.39370078740157483" right="0.39370078740157483" top="1.1811023622047245" bottom="0.78740157480314965" header="0.78740157480314965" footer="0.59055118110236227"/>
  <pageSetup paperSize="9" scale="67" fitToHeight="4" orientation="landscape" verticalDpi="200" r:id="rId1"/>
  <headerFooter>
    <oddHeader>&amp;C&amp;"Arial,Grassetto"&amp;20Allegato n. 3: Elenco regionale delle attrezzature</oddHeader>
    <oddFooter>&amp;C&amp;"Arial,Grassetto"&amp;16pag. n. &amp;P di &amp;N</oddFooter>
  </headerFooter>
  <rowBreaks count="3" manualBreakCount="3">
    <brk id="36" max="16383" man="1"/>
    <brk id="81" max="16383" man="1"/>
    <brk id="1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FB4E3-0314-45B2-84AA-85E7B8D64D1C}">
  <sheetPr>
    <tabColor theme="8" tint="0.79998168889431442"/>
    <pageSetUpPr fitToPage="1"/>
  </sheetPr>
  <dimension ref="A1:K13"/>
  <sheetViews>
    <sheetView workbookViewId="0">
      <selection activeCell="B19" sqref="B19"/>
    </sheetView>
  </sheetViews>
  <sheetFormatPr defaultColWidth="8.85546875" defaultRowHeight="12.75" x14ac:dyDescent="0.2"/>
  <cols>
    <col min="1" max="1" width="15.5703125" style="13" customWidth="1"/>
    <col min="2" max="2" width="18.5703125" style="13" customWidth="1"/>
    <col min="3" max="3" width="17.140625" style="13" customWidth="1"/>
    <col min="4" max="4" width="2.85546875" style="13" customWidth="1"/>
    <col min="5" max="5" width="19.85546875" style="13" customWidth="1"/>
    <col min="6" max="10" width="8.85546875" style="13"/>
    <col min="11" max="11" width="10.42578125" style="13" customWidth="1"/>
    <col min="12" max="12" width="9.140625" style="13" customWidth="1"/>
    <col min="13" max="14" width="8.85546875" style="13"/>
    <col min="15" max="15" width="19.42578125" style="13" bestFit="1" customWidth="1"/>
    <col min="16" max="16384" width="8.85546875" style="13"/>
  </cols>
  <sheetData>
    <row r="1" spans="1:11" x14ac:dyDescent="0.2">
      <c r="E1" s="296" t="s">
        <v>243</v>
      </c>
      <c r="F1" s="296"/>
      <c r="G1" s="296"/>
      <c r="H1" s="296"/>
      <c r="I1" s="296"/>
      <c r="J1" s="296"/>
    </row>
    <row r="2" spans="1:11" ht="57" customHeight="1" x14ac:dyDescent="0.2">
      <c r="A2" s="40" t="s">
        <v>244</v>
      </c>
      <c r="B2" s="41" t="s">
        <v>245</v>
      </c>
      <c r="E2" s="42" t="s">
        <v>246</v>
      </c>
      <c r="F2" s="43">
        <v>3</v>
      </c>
      <c r="G2" s="43">
        <v>2</v>
      </c>
      <c r="H2" s="43">
        <v>1</v>
      </c>
      <c r="I2" s="43">
        <v>0</v>
      </c>
      <c r="J2" s="43">
        <v>-1</v>
      </c>
    </row>
    <row r="3" spans="1:11" ht="15.75" x14ac:dyDescent="0.2">
      <c r="A3" s="16" t="s">
        <v>247</v>
      </c>
      <c r="B3" s="44" t="s">
        <v>153</v>
      </c>
      <c r="E3" s="16" t="s">
        <v>248</v>
      </c>
      <c r="F3" s="16" t="s">
        <v>57</v>
      </c>
      <c r="G3" s="16" t="s">
        <v>58</v>
      </c>
      <c r="H3" s="16" t="s">
        <v>138</v>
      </c>
      <c r="I3" s="16" t="s">
        <v>139</v>
      </c>
      <c r="J3" s="16" t="s">
        <v>56</v>
      </c>
    </row>
    <row r="4" spans="1:11" ht="15.75" x14ac:dyDescent="0.2">
      <c r="A4" s="14" t="s">
        <v>249</v>
      </c>
      <c r="B4" s="45">
        <v>0</v>
      </c>
      <c r="K4" s="46"/>
    </row>
    <row r="5" spans="1:11" ht="15.75" x14ac:dyDescent="0.2">
      <c r="A5" s="16" t="s">
        <v>250</v>
      </c>
      <c r="B5" s="45">
        <v>-1</v>
      </c>
    </row>
    <row r="6" spans="1:11" ht="15.75" x14ac:dyDescent="0.2">
      <c r="A6" s="16" t="s">
        <v>180</v>
      </c>
      <c r="B6" s="45">
        <v>-2</v>
      </c>
    </row>
    <row r="8" spans="1:11" x14ac:dyDescent="0.2">
      <c r="E8" s="47"/>
      <c r="F8" s="47"/>
      <c r="G8" s="47"/>
      <c r="H8" s="47"/>
      <c r="I8" s="47"/>
      <c r="J8" s="47"/>
      <c r="K8" s="47"/>
    </row>
    <row r="9" spans="1:11" ht="21" customHeight="1" thickBot="1" x14ac:dyDescent="0.25">
      <c r="B9" s="297" t="s">
        <v>251</v>
      </c>
      <c r="C9" s="48" t="s">
        <v>252</v>
      </c>
      <c r="D9" s="49"/>
      <c r="E9" s="47"/>
      <c r="F9" s="47"/>
      <c r="G9" s="47"/>
      <c r="H9" s="47"/>
      <c r="I9" s="47"/>
      <c r="J9" s="47"/>
      <c r="K9" s="47"/>
    </row>
    <row r="10" spans="1:11" ht="21" customHeight="1" x14ac:dyDescent="0.2">
      <c r="B10" s="298"/>
      <c r="C10" s="50" t="s">
        <v>253</v>
      </c>
      <c r="D10" s="49"/>
      <c r="E10" s="47"/>
      <c r="F10" s="47"/>
      <c r="G10" s="47"/>
      <c r="H10" s="47"/>
      <c r="I10" s="47"/>
      <c r="J10" s="47"/>
    </row>
    <row r="11" spans="1:11" x14ac:dyDescent="0.2">
      <c r="E11" s="47"/>
      <c r="F11" s="47"/>
      <c r="G11" s="47"/>
      <c r="H11" s="47"/>
      <c r="I11" s="47"/>
      <c r="J11" s="47"/>
    </row>
    <row r="12" spans="1:11" x14ac:dyDescent="0.2">
      <c r="E12" s="47"/>
      <c r="F12" s="47"/>
      <c r="G12" s="47"/>
      <c r="H12" s="47"/>
      <c r="I12" s="47"/>
      <c r="J12" s="47"/>
      <c r="K12" s="46"/>
    </row>
    <row r="13" spans="1:11" x14ac:dyDescent="0.2">
      <c r="C13" s="51"/>
      <c r="E13" s="47"/>
      <c r="F13" s="47"/>
      <c r="G13" s="47"/>
      <c r="H13" s="47"/>
      <c r="I13" s="47"/>
      <c r="J13" s="47"/>
    </row>
  </sheetData>
  <mergeCells count="2">
    <mergeCell ref="E1:J1"/>
    <mergeCell ref="B9:B10"/>
  </mergeCells>
  <printOptions horizontalCentered="1"/>
  <pageMargins left="0.70866141732283472" right="0.70866141732283472" top="1.3385826771653544" bottom="0.74803149606299213" header="0.70866141732283472" footer="0.31496062992125984"/>
  <pageSetup paperSize="9" orientation="landscape" r:id="rId1"/>
  <headerFooter>
    <oddHeader>&amp;C&amp;"Arial,Grassetto"&amp;18ALGORITMO Indicatore Tecnologia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4A479-F6A2-4422-9AC8-93FA2DDF6841}">
  <sheetPr>
    <tabColor theme="8" tint="0.79998168889431442"/>
    <pageSetUpPr fitToPage="1"/>
  </sheetPr>
  <dimension ref="A1:F36"/>
  <sheetViews>
    <sheetView workbookViewId="0">
      <pane xSplit="2" ySplit="4" topLeftCell="C5" activePane="bottomRight" state="frozen"/>
      <selection activeCell="C5" sqref="C5:C6"/>
      <selection pane="topRight" activeCell="C5" sqref="C5:C6"/>
      <selection pane="bottomLeft" activeCell="C5" sqref="C5:C6"/>
      <selection pane="bottomRight" activeCell="C5" sqref="C5:C6"/>
    </sheetView>
  </sheetViews>
  <sheetFormatPr defaultColWidth="8.85546875" defaultRowHeight="12.75" x14ac:dyDescent="0.2"/>
  <cols>
    <col min="1" max="1" width="8.85546875" style="13"/>
    <col min="2" max="2" width="47.140625" style="13" customWidth="1"/>
    <col min="3" max="3" width="9.85546875" style="13" bestFit="1" customWidth="1"/>
    <col min="4" max="4" width="11.85546875" style="13" bestFit="1" customWidth="1"/>
    <col min="5" max="5" width="12.28515625" style="13" customWidth="1"/>
    <col min="6" max="6" width="11.140625" style="13" customWidth="1"/>
    <col min="7" max="16384" width="8.85546875" style="13"/>
  </cols>
  <sheetData>
    <row r="1" spans="1:6" x14ac:dyDescent="0.2">
      <c r="B1" s="299" t="s">
        <v>254</v>
      </c>
      <c r="C1" s="299"/>
      <c r="D1" s="299"/>
      <c r="E1" s="299"/>
      <c r="F1" s="299"/>
    </row>
    <row r="3" spans="1:6" x14ac:dyDescent="0.2">
      <c r="B3" s="52" t="s">
        <v>255</v>
      </c>
    </row>
    <row r="4" spans="1:6" ht="34.9" customHeight="1" x14ac:dyDescent="0.2">
      <c r="A4" s="16" t="s">
        <v>256</v>
      </c>
      <c r="B4" s="16" t="s">
        <v>257</v>
      </c>
      <c r="C4" s="53" t="s">
        <v>258</v>
      </c>
      <c r="D4" s="16" t="s">
        <v>149</v>
      </c>
      <c r="E4" s="53" t="s">
        <v>131</v>
      </c>
      <c r="F4" s="53" t="s">
        <v>246</v>
      </c>
    </row>
    <row r="5" spans="1:6" x14ac:dyDescent="0.2">
      <c r="A5" s="33">
        <v>1</v>
      </c>
      <c r="B5" s="54" t="s">
        <v>259</v>
      </c>
      <c r="C5" s="16">
        <v>2</v>
      </c>
      <c r="D5" s="16">
        <v>1</v>
      </c>
      <c r="E5" s="300">
        <f>(SUM(D5:D10)/A10)</f>
        <v>0.33333333333333331</v>
      </c>
      <c r="F5" s="289" t="s">
        <v>260</v>
      </c>
    </row>
    <row r="6" spans="1:6" x14ac:dyDescent="0.2">
      <c r="A6" s="33">
        <v>2</v>
      </c>
      <c r="B6" s="54" t="s">
        <v>259</v>
      </c>
      <c r="C6" s="16">
        <v>10</v>
      </c>
      <c r="D6" s="16">
        <v>0</v>
      </c>
      <c r="E6" s="301"/>
      <c r="F6" s="290"/>
    </row>
    <row r="7" spans="1:6" x14ac:dyDescent="0.2">
      <c r="A7" s="33">
        <v>3</v>
      </c>
      <c r="B7" s="54" t="s">
        <v>261</v>
      </c>
      <c r="C7" s="16">
        <v>1</v>
      </c>
      <c r="D7" s="16">
        <v>1</v>
      </c>
      <c r="E7" s="301"/>
      <c r="F7" s="290"/>
    </row>
    <row r="8" spans="1:6" x14ac:dyDescent="0.2">
      <c r="A8" s="33">
        <v>4</v>
      </c>
      <c r="B8" s="54" t="s">
        <v>261</v>
      </c>
      <c r="C8" s="16">
        <v>15</v>
      </c>
      <c r="D8" s="16">
        <v>-1</v>
      </c>
      <c r="E8" s="301"/>
      <c r="F8" s="290"/>
    </row>
    <row r="9" spans="1:6" ht="38.25" x14ac:dyDescent="0.2">
      <c r="A9" s="33">
        <v>5</v>
      </c>
      <c r="B9" s="55" t="s">
        <v>262</v>
      </c>
      <c r="C9" s="16">
        <v>5</v>
      </c>
      <c r="D9" s="16">
        <v>1</v>
      </c>
      <c r="E9" s="301"/>
      <c r="F9" s="290"/>
    </row>
    <row r="10" spans="1:6" ht="38.25" x14ac:dyDescent="0.2">
      <c r="A10" s="33">
        <v>6</v>
      </c>
      <c r="B10" s="55" t="s">
        <v>262</v>
      </c>
      <c r="C10" s="16">
        <v>6</v>
      </c>
      <c r="D10" s="16">
        <v>0</v>
      </c>
      <c r="E10" s="302"/>
      <c r="F10" s="291"/>
    </row>
    <row r="14" spans="1:6" x14ac:dyDescent="0.2">
      <c r="B14" s="299" t="s">
        <v>263</v>
      </c>
      <c r="C14" s="299"/>
      <c r="D14" s="299"/>
      <c r="E14" s="299"/>
      <c r="F14" s="299"/>
    </row>
    <row r="16" spans="1:6" ht="25.5" x14ac:dyDescent="0.2">
      <c r="B16" s="56" t="s">
        <v>264</v>
      </c>
    </row>
    <row r="17" spans="1:6" ht="34.9" customHeight="1" x14ac:dyDescent="0.2">
      <c r="A17" s="16" t="s">
        <v>256</v>
      </c>
      <c r="B17" s="16" t="s">
        <v>257</v>
      </c>
      <c r="C17" s="53" t="s">
        <v>258</v>
      </c>
      <c r="D17" s="16" t="s">
        <v>149</v>
      </c>
      <c r="E17" s="53" t="s">
        <v>131</v>
      </c>
      <c r="F17" s="53" t="s">
        <v>246</v>
      </c>
    </row>
    <row r="18" spans="1:6" ht="12.75" customHeight="1" x14ac:dyDescent="0.2">
      <c r="A18" s="33">
        <v>1</v>
      </c>
      <c r="B18" s="57" t="s">
        <v>265</v>
      </c>
      <c r="C18" s="16">
        <v>1</v>
      </c>
      <c r="D18" s="16">
        <v>1</v>
      </c>
      <c r="E18" s="300">
        <f>(SUM(D18:D24)/A24)</f>
        <v>0.2857142857142857</v>
      </c>
      <c r="F18" s="289" t="s">
        <v>260</v>
      </c>
    </row>
    <row r="19" spans="1:6" x14ac:dyDescent="0.2">
      <c r="A19" s="33">
        <v>2</v>
      </c>
      <c r="B19" s="57" t="s">
        <v>265</v>
      </c>
      <c r="C19" s="16">
        <v>7</v>
      </c>
      <c r="D19" s="16">
        <v>0</v>
      </c>
      <c r="E19" s="301"/>
      <c r="F19" s="290"/>
    </row>
    <row r="20" spans="1:6" x14ac:dyDescent="0.2">
      <c r="A20" s="33">
        <v>3</v>
      </c>
      <c r="B20" s="57" t="s">
        <v>266</v>
      </c>
      <c r="C20" s="16" t="s">
        <v>180</v>
      </c>
      <c r="D20" s="16">
        <v>-2</v>
      </c>
      <c r="E20" s="301"/>
      <c r="F20" s="290"/>
    </row>
    <row r="21" spans="1:6" x14ac:dyDescent="0.2">
      <c r="A21" s="33">
        <v>4</v>
      </c>
      <c r="B21" s="57" t="s">
        <v>267</v>
      </c>
      <c r="C21" s="16">
        <v>2</v>
      </c>
      <c r="D21" s="16">
        <v>1</v>
      </c>
      <c r="E21" s="301"/>
      <c r="F21" s="290"/>
    </row>
    <row r="22" spans="1:6" x14ac:dyDescent="0.2">
      <c r="A22" s="33">
        <v>5</v>
      </c>
      <c r="B22" s="57" t="s">
        <v>267</v>
      </c>
      <c r="C22" s="16">
        <v>5</v>
      </c>
      <c r="D22" s="16">
        <v>1</v>
      </c>
      <c r="E22" s="301"/>
      <c r="F22" s="290"/>
    </row>
    <row r="23" spans="1:6" x14ac:dyDescent="0.2">
      <c r="A23" s="33">
        <v>6</v>
      </c>
      <c r="B23" s="57" t="s">
        <v>223</v>
      </c>
      <c r="C23" s="16">
        <v>1</v>
      </c>
      <c r="D23" s="16">
        <v>1</v>
      </c>
      <c r="E23" s="301"/>
      <c r="F23" s="290"/>
    </row>
    <row r="24" spans="1:6" x14ac:dyDescent="0.2">
      <c r="A24" s="33">
        <v>7</v>
      </c>
      <c r="B24" s="57" t="s">
        <v>223</v>
      </c>
      <c r="C24" s="16">
        <v>7</v>
      </c>
      <c r="D24" s="16">
        <v>0</v>
      </c>
      <c r="E24" s="302"/>
      <c r="F24" s="291"/>
    </row>
    <row r="28" spans="1:6" x14ac:dyDescent="0.2">
      <c r="B28" s="299" t="s">
        <v>268</v>
      </c>
      <c r="C28" s="299"/>
      <c r="D28" s="299"/>
      <c r="E28" s="299"/>
      <c r="F28" s="299"/>
    </row>
    <row r="30" spans="1:6" ht="38.25" x14ac:dyDescent="0.2">
      <c r="B30" s="56" t="s">
        <v>269</v>
      </c>
    </row>
    <row r="31" spans="1:6" ht="34.9" customHeight="1" thickBot="1" x14ac:dyDescent="0.25">
      <c r="A31" s="16" t="s">
        <v>256</v>
      </c>
      <c r="B31" s="16" t="s">
        <v>257</v>
      </c>
      <c r="C31" s="53" t="s">
        <v>258</v>
      </c>
      <c r="D31" s="16" t="s">
        <v>149</v>
      </c>
      <c r="E31" s="53" t="s">
        <v>131</v>
      </c>
      <c r="F31" s="53" t="s">
        <v>246</v>
      </c>
    </row>
    <row r="32" spans="1:6" ht="12.75" customHeight="1" x14ac:dyDescent="0.2">
      <c r="A32" s="33">
        <v>1</v>
      </c>
      <c r="B32" s="58" t="s">
        <v>270</v>
      </c>
      <c r="C32" s="16">
        <v>5</v>
      </c>
      <c r="D32" s="16">
        <v>1</v>
      </c>
      <c r="E32" s="300">
        <f>(SUM(D32:D36)/A36)</f>
        <v>0.8</v>
      </c>
      <c r="F32" s="289" t="s">
        <v>271</v>
      </c>
    </row>
    <row r="33" spans="1:6" x14ac:dyDescent="0.2">
      <c r="A33" s="33">
        <v>2</v>
      </c>
      <c r="B33" s="59" t="s">
        <v>272</v>
      </c>
      <c r="C33" s="16">
        <v>2</v>
      </c>
      <c r="D33" s="16">
        <v>1</v>
      </c>
      <c r="E33" s="301"/>
      <c r="F33" s="290"/>
    </row>
    <row r="34" spans="1:6" x14ac:dyDescent="0.2">
      <c r="A34" s="33">
        <v>3</v>
      </c>
      <c r="B34" s="59" t="s">
        <v>273</v>
      </c>
      <c r="C34" s="16">
        <v>3</v>
      </c>
      <c r="D34" s="16">
        <v>1</v>
      </c>
      <c r="E34" s="301"/>
      <c r="F34" s="290"/>
    </row>
    <row r="35" spans="1:6" ht="25.5" x14ac:dyDescent="0.2">
      <c r="A35" s="33">
        <v>4</v>
      </c>
      <c r="B35" s="59" t="s">
        <v>234</v>
      </c>
      <c r="C35" s="16">
        <v>1</v>
      </c>
      <c r="D35" s="16">
        <v>1</v>
      </c>
      <c r="E35" s="301"/>
      <c r="F35" s="290"/>
    </row>
    <row r="36" spans="1:6" ht="25.5" x14ac:dyDescent="0.2">
      <c r="A36" s="33">
        <v>5</v>
      </c>
      <c r="B36" s="59" t="s">
        <v>234</v>
      </c>
      <c r="C36" s="16">
        <v>10</v>
      </c>
      <c r="D36" s="16">
        <v>0</v>
      </c>
      <c r="E36" s="302"/>
      <c r="F36" s="291"/>
    </row>
  </sheetData>
  <mergeCells count="9">
    <mergeCell ref="B28:F28"/>
    <mergeCell ref="E32:E36"/>
    <mergeCell ref="F32:F36"/>
    <mergeCell ref="B1:F1"/>
    <mergeCell ref="E5:E10"/>
    <mergeCell ref="F5:F10"/>
    <mergeCell ref="B14:F14"/>
    <mergeCell ref="E18:E24"/>
    <mergeCell ref="F18:F24"/>
  </mergeCells>
  <printOptions horizontalCentered="1"/>
  <pageMargins left="0.70866141732283472" right="0.70866141732283472" top="1.3385826771653544" bottom="0.74803149606299213" header="0.70866141732283472" footer="0.31496062992125984"/>
  <pageSetup paperSize="9" scale="86" orientation="portrait" r:id="rId1"/>
  <headerFooter>
    <oddHeader>&amp;C&amp;"Arial,Grassetto"&amp;20Indicatore Tecnologia: esempi di applicazione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9A00A3F7E37A4A94B6FBF955CB6FB6" ma:contentTypeVersion="13" ma:contentTypeDescription="Creare un nuovo documento." ma:contentTypeScope="" ma:versionID="f1f6d208eade74db7946f87390d603f3">
  <xsd:schema xmlns:xsd="http://www.w3.org/2001/XMLSchema" xmlns:xs="http://www.w3.org/2001/XMLSchema" xmlns:p="http://schemas.microsoft.com/office/2006/metadata/properties" xmlns:ns3="a11e3d6e-c4b2-4c36-84a9-127bddd56387" xmlns:ns4="e1a669e8-a123-4431-a78f-fc8bb530ebea" targetNamespace="http://schemas.microsoft.com/office/2006/metadata/properties" ma:root="true" ma:fieldsID="04b0fc61428fe8bc034b4c2d71517bbd" ns3:_="" ns4:_="">
    <xsd:import namespace="a11e3d6e-c4b2-4c36-84a9-127bddd56387"/>
    <xsd:import namespace="e1a669e8-a123-4431-a78f-fc8bb530ebe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e3d6e-c4b2-4c36-84a9-127bddd563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a669e8-a123-4431-a78f-fc8bb530eb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11e3d6e-c4b2-4c36-84a9-127bddd56387" xsi:nil="true"/>
  </documentManagement>
</p:properties>
</file>

<file path=customXml/itemProps1.xml><?xml version="1.0" encoding="utf-8"?>
<ds:datastoreItem xmlns:ds="http://schemas.openxmlformats.org/officeDocument/2006/customXml" ds:itemID="{4176CA81-2782-49E3-A87F-49C29C274C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81C523-8E12-4BF1-AA88-65FC798370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1e3d6e-c4b2-4c36-84a9-127bddd56387"/>
    <ds:schemaRef ds:uri="e1a669e8-a123-4431-a78f-fc8bb530eb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1AC98F-5A0E-4D52-A037-0DF2A3CD9ECD}">
  <ds:schemaRefs>
    <ds:schemaRef ds:uri="http://schemas.microsoft.com/office/2006/metadata/properties"/>
    <ds:schemaRef ds:uri="http://schemas.microsoft.com/office/infopath/2007/PartnerControls"/>
    <ds:schemaRef ds:uri="a11e3d6e-c4b2-4c36-84a9-127bddd5638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4</vt:i4>
      </vt:variant>
    </vt:vector>
  </HeadingPairs>
  <TitlesOfParts>
    <vt:vector size="12" baseType="lpstr">
      <vt:lpstr>Legenda</vt:lpstr>
      <vt:lpstr>Rilevazione A1_2025</vt:lpstr>
      <vt:lpstr>Tracciato di rilevazione_2025</vt:lpstr>
      <vt:lpstr>Personale_2025</vt:lpstr>
      <vt:lpstr>Note di compilazione</vt:lpstr>
      <vt:lpstr>BRANCHE-Apparecchiature</vt:lpstr>
      <vt:lpstr>Algoritmo</vt:lpstr>
      <vt:lpstr>Esempi applicazione</vt:lpstr>
      <vt:lpstr>'Rilevazione A1_2025'!Area_stampa</vt:lpstr>
      <vt:lpstr>'Tracciato di rilevazione_2025'!Area_stampa</vt:lpstr>
      <vt:lpstr>'BRANCHE-Apparecchiature'!Titoli_stampa</vt:lpstr>
      <vt:lpstr>'Tracciato di rilevazione_2025'!Titoli_stampa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CORCIONE</dc:creator>
  <cp:lastModifiedBy>Virginia Malafronte</cp:lastModifiedBy>
  <cp:lastPrinted>2025-04-07T11:49:56Z</cp:lastPrinted>
  <dcterms:created xsi:type="dcterms:W3CDTF">2023-02-08T12:31:04Z</dcterms:created>
  <dcterms:modified xsi:type="dcterms:W3CDTF">2026-09-14T09:28:55Z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0x010100B79A00A3F7E37A4A94B6FBF955CB6FB6</vt:lpwstr>
  </property>
</Properties>
</file>