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onio.russo97\Documents\"/>
    </mc:Choice>
  </mc:AlternateContent>
  <bookViews>
    <workbookView xWindow="0" yWindow="0" windowWidth="26970" windowHeight="9870" tabRatio="701"/>
  </bookViews>
  <sheets>
    <sheet name="Tracciato di rilevazione_2025" sheetId="10" r:id="rId1"/>
  </sheets>
  <definedNames>
    <definedName name="_xlnm._FilterDatabase" localSheetId="0" hidden="1">'Tracciato di rilevazione_2025'!$A$2:$E$152</definedName>
    <definedName name="_xlnm.Print_Area" localSheetId="0">'Tracciato di rilevazione_2025'!$A$1:$AS$94</definedName>
    <definedName name="_xlnm.Print_Titles" localSheetId="0">'Tracciato di rilevazione_2025'!$1:$2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132" i="10" l="1"/>
  <c r="AP103" i="10"/>
  <c r="AT65" i="10" l="1"/>
  <c r="AT83" i="10"/>
  <c r="AT85" i="10"/>
  <c r="AT86" i="10"/>
  <c r="AT84" i="10"/>
  <c r="AB97" i="10" l="1"/>
  <c r="AT99" i="10" l="1"/>
  <c r="T99" i="10" l="1"/>
  <c r="O99" i="10"/>
  <c r="AM8" i="10" l="1"/>
  <c r="AM26" i="10"/>
  <c r="AM40" i="10"/>
  <c r="AT55" i="10" l="1"/>
  <c r="T78" i="10" l="1"/>
  <c r="O78" i="10"/>
  <c r="AT93" i="10"/>
  <c r="AT90" i="10" l="1"/>
  <c r="AT3" i="10" l="1"/>
  <c r="AT28" i="10" l="1"/>
  <c r="T129" i="10" l="1"/>
  <c r="AT106" i="10" l="1"/>
  <c r="AT98" i="10"/>
  <c r="AT44" i="10"/>
  <c r="AT42" i="10"/>
  <c r="T98" i="10" l="1"/>
  <c r="O98" i="10"/>
  <c r="T106" i="10"/>
  <c r="O106" i="10"/>
  <c r="T44" i="10"/>
  <c r="O44" i="10"/>
  <c r="T28" i="10"/>
  <c r="O28" i="10"/>
  <c r="AT69" i="10" l="1"/>
  <c r="T69" i="10"/>
  <c r="O69" i="10"/>
  <c r="T119" i="10"/>
  <c r="O119" i="10" l="1"/>
  <c r="AM119" i="10"/>
  <c r="AT119" i="10"/>
  <c r="AT45" i="10" l="1"/>
  <c r="T45" i="10"/>
  <c r="O45" i="10"/>
  <c r="AT51" i="10"/>
  <c r="T51" i="10"/>
  <c r="O51" i="10"/>
  <c r="T120" i="10" l="1"/>
  <c r="T75" i="10" l="1"/>
  <c r="T114" i="10" l="1"/>
  <c r="T86" i="10"/>
  <c r="T85" i="10"/>
  <c r="T60" i="10"/>
  <c r="O117" i="10"/>
  <c r="T27" i="10" l="1"/>
  <c r="O27" i="10"/>
  <c r="T9" i="10"/>
  <c r="O9" i="10"/>
  <c r="T95" i="10" l="1"/>
  <c r="T81" i="10"/>
  <c r="T50" i="10"/>
  <c r="O50" i="10"/>
  <c r="O109" i="10"/>
  <c r="O100" i="10"/>
  <c r="O34" i="10"/>
  <c r="T87" i="10" l="1"/>
  <c r="T82" i="10"/>
  <c r="T115" i="10"/>
  <c r="O115" i="10"/>
  <c r="T112" i="10"/>
  <c r="O112" i="10"/>
  <c r="T93" i="10" l="1"/>
  <c r="T96" i="10"/>
  <c r="T94" i="10"/>
  <c r="T92" i="10"/>
  <c r="T91" i="10"/>
  <c r="T90" i="10"/>
  <c r="T89" i="10"/>
  <c r="T88" i="10"/>
  <c r="T80" i="10" l="1"/>
  <c r="T79" i="10"/>
  <c r="T77" i="10" l="1"/>
  <c r="T76" i="10"/>
  <c r="T74" i="10"/>
  <c r="T73" i="10"/>
  <c r="T72" i="10"/>
  <c r="T71" i="10"/>
  <c r="O129" i="10"/>
  <c r="O120" i="10"/>
  <c r="O114" i="10"/>
  <c r="O85" i="10"/>
  <c r="O86" i="10"/>
  <c r="O87" i="10"/>
  <c r="O88" i="10"/>
  <c r="O89" i="10"/>
  <c r="O90" i="10"/>
  <c r="O91" i="10"/>
  <c r="O92" i="10"/>
  <c r="O93" i="10"/>
  <c r="O94" i="10"/>
  <c r="O95" i="10"/>
  <c r="O96" i="10"/>
  <c r="O72" i="10"/>
  <c r="O73" i="10"/>
  <c r="O74" i="10"/>
  <c r="O75" i="10"/>
  <c r="O76" i="10"/>
  <c r="O77" i="10"/>
  <c r="O79" i="10"/>
  <c r="O80" i="10"/>
  <c r="O81" i="10"/>
  <c r="O82" i="10"/>
  <c r="O60" i="10"/>
  <c r="O42" i="10"/>
  <c r="O43" i="10"/>
  <c r="O71" i="10"/>
  <c r="T68" i="10"/>
  <c r="O68" i="10"/>
  <c r="T67" i="10" l="1"/>
  <c r="O67" i="10"/>
  <c r="T64" i="10"/>
  <c r="O64" i="10"/>
  <c r="T63" i="10"/>
  <c r="O63" i="10"/>
  <c r="T62" i="10" l="1"/>
  <c r="O62" i="10"/>
  <c r="T84" i="10" l="1"/>
  <c r="O84" i="10"/>
  <c r="T83" i="10"/>
  <c r="O83" i="10"/>
  <c r="T48" i="10" l="1"/>
  <c r="O48" i="10"/>
  <c r="T59" i="10" l="1"/>
  <c r="O59" i="10"/>
  <c r="T58" i="10" l="1"/>
  <c r="O58" i="10"/>
  <c r="T55" i="10"/>
  <c r="O55" i="10"/>
  <c r="T54" i="10"/>
  <c r="O54" i="10"/>
  <c r="T53" i="10"/>
  <c r="O53" i="10"/>
  <c r="T52" i="10"/>
  <c r="O52" i="10"/>
  <c r="T47" i="10" l="1"/>
  <c r="O47" i="10"/>
  <c r="T46" i="10" l="1"/>
  <c r="O46" i="10"/>
  <c r="T43" i="10" l="1"/>
  <c r="T130" i="10" l="1"/>
  <c r="O130" i="10"/>
  <c r="T128" i="10"/>
  <c r="O128" i="10"/>
  <c r="T127" i="10" l="1"/>
  <c r="O127" i="10"/>
  <c r="T117" i="10"/>
  <c r="T126" i="10" l="1"/>
  <c r="O126" i="10"/>
  <c r="T124" i="10" l="1"/>
  <c r="O124" i="10"/>
  <c r="T123" i="10" l="1"/>
  <c r="O123" i="10"/>
  <c r="T122" i="10" l="1"/>
  <c r="O122" i="10"/>
  <c r="T121" i="10" l="1"/>
  <c r="O121" i="10"/>
  <c r="T118" i="10" l="1"/>
  <c r="O118" i="10"/>
  <c r="T116" i="10" l="1"/>
  <c r="O116" i="10"/>
  <c r="T113" i="10" l="1"/>
  <c r="O113" i="10"/>
  <c r="T111" i="10"/>
  <c r="O111" i="10"/>
  <c r="T109" i="10"/>
  <c r="T108" i="10" l="1"/>
  <c r="O108" i="10"/>
  <c r="T107" i="10"/>
  <c r="O107" i="10"/>
  <c r="T105" i="10" l="1"/>
  <c r="O105" i="10"/>
  <c r="T104" i="10"/>
  <c r="O104" i="10"/>
  <c r="T102" i="10" l="1"/>
  <c r="O102" i="10"/>
  <c r="AT152" i="10" l="1"/>
  <c r="AT141" i="10"/>
  <c r="AT142" i="10"/>
  <c r="AT143" i="10"/>
  <c r="AT144" i="10"/>
  <c r="AT145" i="10"/>
  <c r="AT146" i="10"/>
  <c r="AT147" i="10"/>
  <c r="AT148" i="10"/>
  <c r="AT150" i="10"/>
  <c r="AT151" i="10"/>
  <c r="AT130" i="10"/>
  <c r="AT131" i="10"/>
  <c r="AT133" i="10"/>
  <c r="AT134" i="10"/>
  <c r="AT135" i="10"/>
  <c r="AT136" i="10"/>
  <c r="AT137" i="10"/>
  <c r="AT138" i="10"/>
  <c r="AT139" i="10"/>
  <c r="AT140" i="10"/>
  <c r="AT123" i="10"/>
  <c r="AT124" i="10"/>
  <c r="AT125" i="10"/>
  <c r="AT126" i="10"/>
  <c r="AT127" i="10"/>
  <c r="AT128" i="10"/>
  <c r="AT129" i="10"/>
  <c r="AT112" i="10"/>
  <c r="AT113" i="10"/>
  <c r="AT114" i="10"/>
  <c r="AT115" i="10"/>
  <c r="AT116" i="10"/>
  <c r="AT117" i="10"/>
  <c r="AT118" i="10"/>
  <c r="AT120" i="10"/>
  <c r="AT121" i="10"/>
  <c r="AT122" i="10"/>
  <c r="AT103" i="10"/>
  <c r="AT104" i="10"/>
  <c r="AT105" i="10"/>
  <c r="AT107" i="10"/>
  <c r="AT108" i="10"/>
  <c r="AT109" i="10"/>
  <c r="AT110" i="10"/>
  <c r="AT111" i="10"/>
  <c r="AT91" i="10"/>
  <c r="AT92" i="10"/>
  <c r="AT94" i="10"/>
  <c r="AT95" i="10"/>
  <c r="AT96" i="10"/>
  <c r="AT97" i="10"/>
  <c r="AT100" i="10"/>
  <c r="AT101" i="10"/>
  <c r="AT102" i="10"/>
  <c r="AT79" i="10"/>
  <c r="AT80" i="10"/>
  <c r="AT81" i="10"/>
  <c r="AT82" i="10"/>
  <c r="AT87" i="10"/>
  <c r="AT88" i="10"/>
  <c r="AT89" i="10"/>
  <c r="AT74" i="10"/>
  <c r="AT75" i="10"/>
  <c r="AT76" i="10"/>
  <c r="AT77" i="10"/>
  <c r="AT78" i="10"/>
  <c r="AT58" i="10"/>
  <c r="AT59" i="10"/>
  <c r="AT60" i="10"/>
  <c r="AT62" i="10"/>
  <c r="AT63" i="10"/>
  <c r="AT64" i="10"/>
  <c r="AT67" i="10"/>
  <c r="AT68" i="10"/>
  <c r="AT71" i="10"/>
  <c r="AT72" i="10"/>
  <c r="AT73" i="10"/>
  <c r="AT38" i="10"/>
  <c r="AT39" i="10"/>
  <c r="AT40" i="10"/>
  <c r="AT43" i="10"/>
  <c r="AT46" i="10"/>
  <c r="AT47" i="10"/>
  <c r="AT48" i="10"/>
  <c r="AT50" i="10"/>
  <c r="AT52" i="10"/>
  <c r="AT53" i="10"/>
  <c r="AT54" i="10"/>
  <c r="AT24" i="10"/>
  <c r="AT25" i="10"/>
  <c r="AT26" i="10"/>
  <c r="AT27" i="10"/>
  <c r="AT29" i="10"/>
  <c r="AT30" i="10"/>
  <c r="AT31" i="10"/>
  <c r="AT32" i="10"/>
  <c r="AT33" i="10"/>
  <c r="AT34" i="10"/>
  <c r="AT35" i="10"/>
  <c r="AT36" i="10"/>
  <c r="AT37" i="10"/>
  <c r="AT23" i="10"/>
  <c r="AT6" i="10"/>
  <c r="AT7" i="10"/>
  <c r="AT8" i="10"/>
  <c r="AT9" i="10"/>
  <c r="AT10" i="10"/>
  <c r="AT11" i="10"/>
  <c r="AT12" i="10"/>
  <c r="AT13" i="10"/>
  <c r="AT14" i="10"/>
  <c r="AT4" i="10"/>
  <c r="AT5" i="10"/>
  <c r="AB43" i="10" l="1"/>
  <c r="AB44" i="10"/>
  <c r="AB45" i="10"/>
  <c r="AB46" i="10"/>
  <c r="AB47" i="10"/>
  <c r="AB48" i="10"/>
  <c r="AB50" i="10"/>
  <c r="AB51" i="10"/>
  <c r="AB52" i="10"/>
  <c r="AB53" i="10"/>
  <c r="AB54" i="10"/>
  <c r="AB55" i="10"/>
  <c r="AB56" i="10"/>
  <c r="AB57" i="10"/>
  <c r="AB58" i="10"/>
  <c r="AB59" i="10"/>
  <c r="AB60" i="10"/>
  <c r="AB61" i="10"/>
  <c r="AB62" i="10"/>
  <c r="AB63" i="10"/>
  <c r="AB64" i="10"/>
  <c r="AB65" i="10"/>
  <c r="AB66" i="10"/>
  <c r="AB67" i="10"/>
  <c r="AB68" i="10"/>
  <c r="AB69" i="10"/>
  <c r="AB71" i="10"/>
  <c r="AB72" i="10"/>
  <c r="AB73" i="10"/>
  <c r="AB74" i="10"/>
  <c r="AB75" i="10"/>
  <c r="AB76" i="10"/>
  <c r="AB77" i="10"/>
  <c r="AB78" i="10"/>
  <c r="AB79" i="10"/>
  <c r="AB80" i="10"/>
  <c r="AB81" i="10"/>
  <c r="AB82" i="10"/>
  <c r="AB83" i="10"/>
  <c r="AB84" i="10"/>
  <c r="AB85" i="10"/>
  <c r="AB86" i="10"/>
  <c r="AB87" i="10"/>
  <c r="AB88" i="10"/>
  <c r="AB89" i="10"/>
  <c r="AB90" i="10"/>
  <c r="AB91" i="10"/>
  <c r="AB92" i="10"/>
  <c r="AB93" i="10"/>
  <c r="AB94" i="10"/>
  <c r="AB95" i="10"/>
  <c r="AB96" i="10"/>
  <c r="AB41" i="10"/>
  <c r="AB42" i="10"/>
  <c r="AM9" i="10" l="1"/>
  <c r="AB9" i="10"/>
  <c r="AB27" i="10"/>
  <c r="AM27" i="10"/>
  <c r="AB103" i="10" l="1"/>
  <c r="AB104" i="10"/>
  <c r="AB105" i="10"/>
  <c r="AB106" i="10"/>
  <c r="AB107" i="10"/>
  <c r="AB108" i="10"/>
  <c r="AB109" i="10"/>
  <c r="AB110" i="10"/>
  <c r="AB111" i="10"/>
  <c r="AB112" i="10"/>
  <c r="AB113" i="10"/>
  <c r="AB114" i="10"/>
  <c r="AB115" i="10"/>
  <c r="AB116" i="10"/>
  <c r="AB117" i="10"/>
  <c r="AB118" i="10"/>
  <c r="AB119" i="10"/>
  <c r="AB120" i="10"/>
  <c r="AB121" i="10"/>
  <c r="AB122" i="10"/>
  <c r="AB123" i="10"/>
  <c r="AB124" i="10"/>
  <c r="AB125" i="10"/>
  <c r="AB126" i="10"/>
  <c r="AB127" i="10"/>
  <c r="AB128" i="10"/>
  <c r="AB129" i="10"/>
  <c r="AB130" i="10"/>
  <c r="AB102" i="10"/>
  <c r="AM103" i="10" l="1"/>
  <c r="AM104" i="10"/>
  <c r="AM105" i="10"/>
  <c r="AM106" i="10"/>
  <c r="AM107" i="10"/>
  <c r="AM108" i="10"/>
  <c r="AM109" i="10"/>
  <c r="AM110" i="10"/>
  <c r="AM111" i="10"/>
  <c r="AM112" i="10"/>
  <c r="AM113" i="10"/>
  <c r="AM114" i="10"/>
  <c r="AM115" i="10"/>
  <c r="AM116" i="10"/>
  <c r="AM117" i="10"/>
  <c r="AM118" i="10"/>
  <c r="AM120" i="10"/>
  <c r="AM121" i="10"/>
  <c r="AM122" i="10"/>
  <c r="AM123" i="10"/>
  <c r="AM124" i="10"/>
  <c r="AM125" i="10"/>
  <c r="AM126" i="10"/>
  <c r="AM127" i="10"/>
  <c r="AM128" i="10"/>
  <c r="AM129" i="10"/>
  <c r="AM130" i="10"/>
  <c r="AM102" i="10"/>
  <c r="AM29" i="10"/>
  <c r="AM30" i="10"/>
  <c r="AM31" i="10"/>
  <c r="AM32" i="10"/>
  <c r="AM33" i="10"/>
  <c r="AM34" i="10"/>
  <c r="AM35" i="10"/>
  <c r="AM36" i="10"/>
  <c r="AM37" i="10"/>
  <c r="AM38" i="10"/>
  <c r="AM39" i="10"/>
  <c r="AM28" i="10"/>
  <c r="AB29" i="10"/>
  <c r="AB30" i="10"/>
  <c r="AB31" i="10"/>
  <c r="AB32" i="10"/>
  <c r="AB33" i="10"/>
  <c r="AB34" i="10"/>
  <c r="AB35" i="10"/>
  <c r="AB36" i="10"/>
  <c r="AB37" i="10"/>
  <c r="AB38" i="10"/>
  <c r="AB39" i="10"/>
  <c r="AB40" i="10"/>
  <c r="AB28" i="10"/>
  <c r="T40" i="10" l="1"/>
  <c r="O40" i="10"/>
  <c r="T39" i="10" l="1"/>
  <c r="O39" i="10"/>
  <c r="T38" i="10"/>
  <c r="O38" i="10"/>
  <c r="T37" i="10"/>
  <c r="O37" i="10"/>
  <c r="T36" i="10" l="1"/>
  <c r="O36" i="10"/>
  <c r="T35" i="10" l="1"/>
  <c r="O35" i="10"/>
  <c r="T34" i="10" l="1"/>
  <c r="T33" i="10" l="1"/>
  <c r="O33" i="10"/>
  <c r="T32" i="10" l="1"/>
  <c r="O32" i="10"/>
  <c r="T29" i="10" l="1"/>
  <c r="O29" i="10"/>
  <c r="T31" i="10" l="1"/>
  <c r="O31" i="10"/>
  <c r="T30" i="10"/>
  <c r="O30" i="10"/>
  <c r="T152" i="10" l="1"/>
  <c r="O152" i="10"/>
  <c r="T151" i="10"/>
  <c r="O151" i="10"/>
  <c r="T150" i="10"/>
  <c r="O150" i="10"/>
  <c r="T148" i="10"/>
  <c r="O148" i="10"/>
  <c r="T147" i="10"/>
  <c r="O147" i="10"/>
  <c r="T146" i="10"/>
  <c r="O146" i="10"/>
  <c r="T145" i="10"/>
  <c r="O145" i="10"/>
  <c r="T144" i="10"/>
  <c r="O144" i="10"/>
  <c r="T143" i="10"/>
  <c r="O143" i="10"/>
  <c r="T142" i="10"/>
  <c r="O142" i="10"/>
  <c r="T141" i="10"/>
  <c r="O141" i="10"/>
  <c r="T140" i="10"/>
  <c r="O140" i="10"/>
  <c r="T139" i="10"/>
  <c r="O139" i="10"/>
  <c r="T138" i="10"/>
  <c r="O138" i="10"/>
  <c r="T137" i="10"/>
  <c r="O137" i="10"/>
  <c r="T136" i="10"/>
  <c r="O136" i="10"/>
  <c r="T135" i="10" l="1"/>
  <c r="O135" i="10"/>
  <c r="T134" i="10" l="1"/>
  <c r="O134" i="10"/>
  <c r="T133" i="10" l="1"/>
  <c r="AM134" i="10" l="1"/>
  <c r="AM135" i="10"/>
  <c r="AM136" i="10"/>
  <c r="AM137" i="10"/>
  <c r="AM138" i="10"/>
  <c r="AM139" i="10"/>
  <c r="AM140" i="10"/>
  <c r="AM141" i="10"/>
  <c r="AM142" i="10"/>
  <c r="AM143" i="10"/>
  <c r="AM144" i="10"/>
  <c r="AM145" i="10"/>
  <c r="AM146" i="10"/>
  <c r="AM147" i="10"/>
  <c r="AM148" i="10"/>
  <c r="AM149" i="10"/>
  <c r="AM150" i="10"/>
  <c r="AM151" i="10"/>
  <c r="AM152" i="10"/>
  <c r="AM133" i="10"/>
  <c r="AB134" i="10"/>
  <c r="AB135" i="10"/>
  <c r="AB136" i="10"/>
  <c r="AB137" i="10"/>
  <c r="AB138" i="10"/>
  <c r="AB139" i="10"/>
  <c r="AB140" i="10"/>
  <c r="AB141" i="10"/>
  <c r="AB142" i="10"/>
  <c r="AB143" i="10"/>
  <c r="AB144" i="10"/>
  <c r="AB145" i="10"/>
  <c r="AB146" i="10"/>
  <c r="AB147" i="10"/>
  <c r="AB148" i="10"/>
  <c r="AB149" i="10"/>
  <c r="AB150" i="10"/>
  <c r="AB151" i="10"/>
  <c r="AB152" i="10"/>
  <c r="AB133" i="10"/>
  <c r="AM132" i="10" l="1"/>
  <c r="AM131" i="10"/>
  <c r="AB131" i="10"/>
  <c r="AB132" i="10"/>
  <c r="T132" i="10" l="1"/>
  <c r="T125" i="10"/>
  <c r="O132" i="10"/>
  <c r="O125" i="10"/>
  <c r="T103" i="10" l="1"/>
  <c r="T131" i="10"/>
  <c r="T101" i="10" l="1"/>
  <c r="T100" i="10" l="1"/>
  <c r="T97" i="10" l="1"/>
  <c r="O97" i="10"/>
  <c r="AM101" i="10" l="1"/>
  <c r="AM100" i="10"/>
  <c r="AM98" i="10"/>
  <c r="AM97" i="10"/>
  <c r="AB98" i="10"/>
  <c r="AB100" i="10"/>
  <c r="AB101" i="10"/>
  <c r="T6" i="10" l="1"/>
  <c r="O6" i="10"/>
  <c r="T7" i="10" l="1"/>
  <c r="O7" i="10"/>
  <c r="T5" i="10" l="1"/>
  <c r="O5" i="10"/>
  <c r="T4" i="10" l="1"/>
  <c r="O4" i="10"/>
  <c r="AB5" i="10" l="1"/>
  <c r="AB6" i="10"/>
  <c r="AB7" i="10"/>
  <c r="AB4" i="10"/>
  <c r="AM5" i="10"/>
  <c r="AM4" i="10"/>
  <c r="AM3" i="10"/>
  <c r="AM6" i="10"/>
  <c r="AM7" i="10"/>
  <c r="AB3" i="10" l="1"/>
  <c r="T3" i="10"/>
  <c r="O3" i="10"/>
  <c r="AB26" i="10" l="1"/>
  <c r="T26" i="10"/>
  <c r="O26" i="10"/>
  <c r="AM25" i="10" l="1"/>
  <c r="AB25" i="10"/>
  <c r="T25" i="10"/>
  <c r="O25" i="10"/>
  <c r="AM24" i="10" l="1"/>
  <c r="AB24" i="10"/>
  <c r="T24" i="10"/>
  <c r="O24" i="10"/>
  <c r="AM23" i="10" l="1"/>
  <c r="AB23" i="10"/>
  <c r="T23" i="10"/>
  <c r="O23" i="10"/>
  <c r="AM16" i="10" l="1"/>
  <c r="AB16" i="10"/>
  <c r="T16" i="10"/>
  <c r="O16" i="10"/>
  <c r="AM15" i="10" l="1"/>
  <c r="AB15" i="10"/>
  <c r="T15" i="10"/>
  <c r="O15" i="10"/>
  <c r="AM14" i="10"/>
  <c r="AB14" i="10"/>
  <c r="T14" i="10"/>
  <c r="O14" i="10"/>
  <c r="AM13" i="10" l="1"/>
  <c r="AB13" i="10"/>
  <c r="T13" i="10"/>
  <c r="O13" i="10"/>
  <c r="AM12" i="10" l="1"/>
  <c r="AB12" i="10"/>
  <c r="T12" i="10"/>
  <c r="O12" i="10"/>
  <c r="AM11" i="10" l="1"/>
  <c r="AB11" i="10"/>
  <c r="O11" i="10" l="1"/>
  <c r="AM10" i="10" l="1"/>
  <c r="AB10" i="10"/>
  <c r="T10" i="10"/>
  <c r="O10" i="10"/>
  <c r="AB8" i="10" l="1"/>
  <c r="T8" i="10" l="1"/>
  <c r="O8" i="10"/>
  <c r="T42" i="10" l="1"/>
  <c r="AT15" i="10" l="1"/>
  <c r="AT16" i="10"/>
</calcChain>
</file>

<file path=xl/sharedStrings.xml><?xml version="1.0" encoding="utf-8"?>
<sst xmlns="http://schemas.openxmlformats.org/spreadsheetml/2006/main" count="1177" uniqueCount="329">
  <si>
    <t>DESCRIZIONE STRUTTURA</t>
  </si>
  <si>
    <t>CODICE ASL</t>
  </si>
  <si>
    <t>SI</t>
  </si>
  <si>
    <t>NO</t>
  </si>
  <si>
    <t>PUNTEGGIO INDICATORE B.3</t>
  </si>
  <si>
    <t>INDICATORE B.3
Invio sistematico e continuativo dei referti al Fascicolo Sanitario Elettronico</t>
  </si>
  <si>
    <t>INDICATORE C.4
Rapporto tra numero dipendenti / totale addetti</t>
  </si>
  <si>
    <t>PUNTEGGIO INDICATORE C.4</t>
  </si>
  <si>
    <t>PUNTEGGIO INDICATORE C.5</t>
  </si>
  <si>
    <t>INDICATORE C.5
Rapporto tra numero dipendenti laureati / totale dipendenti</t>
  </si>
  <si>
    <t>INDICATORE C.6
Presenza di certificazione ISO 9001:2015 in corso di validità</t>
  </si>
  <si>
    <t>PUNTEGGIO INDICATORE C.6</t>
  </si>
  <si>
    <t>PUNTEGGIO INDICATORE C.7</t>
  </si>
  <si>
    <t>PUNTEGGIO INDICATORE C.8</t>
  </si>
  <si>
    <t>INDICATORE C.9
Numero di giorni annui nei quali sono state erogate prestazioni a carico del S.S.R. (comprese quelle sulle quali si applica la regressione tariffaria)</t>
  </si>
  <si>
    <t>PUNTEGGIO INDICATORE C.9</t>
  </si>
  <si>
    <t>INDICATORE D.10
Rapporto tra numero prestazioni con classe di priorità D e P erogate a carico del S.S.R. in accesso diretto (senza prenotazione) / totale prestazioni erogate a carico del S.S.R. con classe di priorità D e P</t>
  </si>
  <si>
    <t>PUNTEGGIO INDICATORE D.10</t>
  </si>
  <si>
    <t>INDICATORE D.12
Scostamento dal valore medio di branca e di fascia di appartenenza</t>
  </si>
  <si>
    <t>PUNTEGGIO INDICATORE D.12</t>
  </si>
  <si>
    <t>PUNTEGGIO INDICATORE E.13</t>
  </si>
  <si>
    <t>NUMERATORE C.4:
Numero dipendenti</t>
  </si>
  <si>
    <t>DENOMINATORE C.4:
Totale addetti</t>
  </si>
  <si>
    <t>VALORE INDICATORE C.4</t>
  </si>
  <si>
    <t>NUMERATORE C.5:
Numero dipendenti laureati</t>
  </si>
  <si>
    <t>DENOMINATORE C.5:
Totale dipendenti</t>
  </si>
  <si>
    <t>VALORE INDICATORE C.5</t>
  </si>
  <si>
    <t>VALORE INDICATORE C.6</t>
  </si>
  <si>
    <t>NUMERATORE C.7:
Fatturato netto annuo extratetto</t>
  </si>
  <si>
    <t>DENOMINATORE C.7:
Tetto di spesa netta (prima dell'applicazione della regressione tariffaria)</t>
  </si>
  <si>
    <t>VALORE INDICATORE C.7</t>
  </si>
  <si>
    <t>VALORE INDICATORE C.8</t>
  </si>
  <si>
    <t>VALORE INDICATORE C.9</t>
  </si>
  <si>
    <t>VALORE INDICATORE D.10</t>
  </si>
  <si>
    <t>NUMERATORE D.10:
Numero prestazioni con classe di priorità D e P erogate a carico del S.S.R. in accesso diretto (senza prenotazione)</t>
  </si>
  <si>
    <t>VALORE INDICATORE D.12</t>
  </si>
  <si>
    <t>INDICATORE E.13
Numerosità dei punti di offerta per la medesima branca nel distretto di appartenenza o collocazione in zona disagiata</t>
  </si>
  <si>
    <t>VALORE INDICATORE E.13</t>
  </si>
  <si>
    <t>COD. BRANCA TETTI</t>
  </si>
  <si>
    <t>DESCRIZIONE BRANCA TETTI</t>
  </si>
  <si>
    <t>DENOMINATORE D.10:
Totale prestazioni erogate a carico del S.S.R. con classe di priorità D e P</t>
  </si>
  <si>
    <t>IT index (%)</t>
  </si>
  <si>
    <t>PUNTEGGIO INDICATORE A.1</t>
  </si>
  <si>
    <t>INDICATORE A.1
Tecnologia</t>
  </si>
  <si>
    <t>VALORE INDICATORE B.3:
SI / NO</t>
  </si>
  <si>
    <t>INDICATORE C.8
Numero di prestazioni di laboratorio erogate nell'anno con onere a carico del S.S.R. (solo per la branca della patologia clinica)</t>
  </si>
  <si>
    <t>NON APPLICABILE</t>
  </si>
  <si>
    <t>COD. STRUTTURA</t>
  </si>
  <si>
    <t>000113</t>
  </si>
  <si>
    <t>0001</t>
  </si>
  <si>
    <t xml:space="preserve">DIABET    </t>
  </si>
  <si>
    <t>Centro Antidiabetico TERRA DI LAVORO</t>
  </si>
  <si>
    <t>DIA482</t>
  </si>
  <si>
    <t>0002</t>
  </si>
  <si>
    <t xml:space="preserve">BAV       </t>
  </si>
  <si>
    <t>000105</t>
  </si>
  <si>
    <t>Centro Diagnostico Casertano S.R.L.</t>
  </si>
  <si>
    <t>150014</t>
  </si>
  <si>
    <t>CLINICA SANT`ANNA s.r.l (Branca 003)</t>
  </si>
  <si>
    <t>CLINICA SANT`ANNA s.r.l (Branca 006)</t>
  </si>
  <si>
    <t>CLINICA SANT`ANNA s.r.l (Branca 016)</t>
  </si>
  <si>
    <t>CLINICA SANT`ANNA s.r.l (Branca 019)</t>
  </si>
  <si>
    <t>CLINICA SANT`ANNA s.r.l (Branca 020)</t>
  </si>
  <si>
    <t>CLINICA SANT`ANNA s.r.l (Branca 021)</t>
  </si>
  <si>
    <t>CLINICA SANT`ANNA s.r.l (Branca 025)</t>
  </si>
  <si>
    <t>341112</t>
  </si>
  <si>
    <t>341118</t>
  </si>
  <si>
    <t>CENTRO OCULISTICO EMME S.R.L.</t>
  </si>
  <si>
    <t>341125</t>
  </si>
  <si>
    <t>STUDIO MEDICO Specilistico DR.ROMOLO GRELLA srl</t>
  </si>
  <si>
    <t>381112</t>
  </si>
  <si>
    <t>CENTRO POLISP. S.APOLLONIA</t>
  </si>
  <si>
    <t>AMB481</t>
  </si>
  <si>
    <t>000071</t>
  </si>
  <si>
    <t>CETAC   -SRL</t>
  </si>
  <si>
    <t>0003</t>
  </si>
  <si>
    <t xml:space="preserve">CARDIOL   </t>
  </si>
  <si>
    <t>000108</t>
  </si>
  <si>
    <t>Centro CARDIOLOGICO MINERVA 2  s.r.l.</t>
  </si>
  <si>
    <t>000109</t>
  </si>
  <si>
    <t>EUBIOS S.A.S.</t>
  </si>
  <si>
    <t>000110</t>
  </si>
  <si>
    <t>CENTRO CARDIO 1  s.a.s.</t>
  </si>
  <si>
    <t>000112</t>
  </si>
  <si>
    <t>Centro Cardiologico Moscati</t>
  </si>
  <si>
    <t>000114</t>
  </si>
  <si>
    <t>HERMES s.p.a.</t>
  </si>
  <si>
    <t>000140</t>
  </si>
  <si>
    <t>CARDIO 2  s.r.l.</t>
  </si>
  <si>
    <t>CLINICA SANT`ANNA s.r.l</t>
  </si>
  <si>
    <t>341120</t>
  </si>
  <si>
    <t>MIOCARDIO AVERSA S.A.S.</t>
  </si>
  <si>
    <t>341122</t>
  </si>
  <si>
    <t>DIMAR S.N.C.</t>
  </si>
  <si>
    <t>371109</t>
  </si>
  <si>
    <t>CENTRO CARDIO-PROGRESS S.A.S.</t>
  </si>
  <si>
    <t>381115</t>
  </si>
  <si>
    <t>CENTRO MEDICO GAMMA srl</t>
  </si>
  <si>
    <t>000013</t>
  </si>
  <si>
    <t>LABORATORIO Analisi Cliniche ALFA 1 s.a.s.</t>
  </si>
  <si>
    <t>0004</t>
  </si>
  <si>
    <t xml:space="preserve">PATCLIN   </t>
  </si>
  <si>
    <t>000016</t>
  </si>
  <si>
    <t xml:space="preserve">LAB. BIOMEDICO </t>
  </si>
  <si>
    <t>000049</t>
  </si>
  <si>
    <t xml:space="preserve">CERASOLE CENTRO POLISPECIALISTICO S.N.C.  </t>
  </si>
  <si>
    <t>000082</t>
  </si>
  <si>
    <t>CEN.DIAGN. S.MARIA s.a.s. Dott.ssa F. FEBBRAIO &amp; C.</t>
  </si>
  <si>
    <t>000085</t>
  </si>
  <si>
    <t xml:space="preserve">L.A.M.  srl     </t>
  </si>
  <si>
    <t>000088</t>
  </si>
  <si>
    <t>CENTRO MEDICO RECALE s.r.l.</t>
  </si>
  <si>
    <t>000092</t>
  </si>
  <si>
    <t>Lab. BIOMEDICA Marcianise S.r.l.</t>
  </si>
  <si>
    <t>000100</t>
  </si>
  <si>
    <t>000117</t>
  </si>
  <si>
    <t>LABORATORIO -IGEA PIEDIMONTE</t>
  </si>
  <si>
    <t>000118</t>
  </si>
  <si>
    <t>Lab. Analisi L.A.C.</t>
  </si>
  <si>
    <t>150020</t>
  </si>
  <si>
    <t>Casa di Cura SAN MICHELE s.r.l.</t>
  </si>
  <si>
    <t>150023</t>
  </si>
  <si>
    <t>Athena Casa di Cura VILLA DEI PINI</t>
  </si>
  <si>
    <t>341104</t>
  </si>
  <si>
    <t>LAB. BISCEGLIA S.N.C.</t>
  </si>
  <si>
    <t>341105</t>
  </si>
  <si>
    <t>LAB. BIOMEDICAL S.R.L.</t>
  </si>
  <si>
    <t>341106</t>
  </si>
  <si>
    <t>LAB. Analisi Cliniche QUARANTELLI S.N.C.</t>
  </si>
  <si>
    <t>341107</t>
  </si>
  <si>
    <t>LAB.Analisi Cliniche LAMPITELLA</t>
  </si>
  <si>
    <t>341108</t>
  </si>
  <si>
    <t>LAB. Analisi Cliniche STEFANO GALDIERO S.R.L.</t>
  </si>
  <si>
    <t>341113</t>
  </si>
  <si>
    <t>ALBA CLINICA S.PAOLO srl</t>
  </si>
  <si>
    <t>351104</t>
  </si>
  <si>
    <t>LAB.analisi cliniche CARRINO  S.A.S.</t>
  </si>
  <si>
    <t>351105</t>
  </si>
  <si>
    <t>LAB. Analisi cliniche VOZZA  S.A.S.</t>
  </si>
  <si>
    <t>351106</t>
  </si>
  <si>
    <t>Laboratorio Analisi DE MICHELE S.R.L.</t>
  </si>
  <si>
    <t>351107</t>
  </si>
  <si>
    <t>analisi cliniche DELL`AVERSANA M. Antonietta &amp; C. S.A.S.</t>
  </si>
  <si>
    <t>361104</t>
  </si>
  <si>
    <t>361105</t>
  </si>
  <si>
    <t>BIOLAB srl</t>
  </si>
  <si>
    <t>361106</t>
  </si>
  <si>
    <t>LAB. NOBISSO SAS</t>
  </si>
  <si>
    <t>361107</t>
  </si>
  <si>
    <t>LAB.OMIKRON   S.A.S.</t>
  </si>
  <si>
    <t>361113</t>
  </si>
  <si>
    <t>LABORATORIO DIAGNOSTICA 2000</t>
  </si>
  <si>
    <t>371104</t>
  </si>
  <si>
    <t>371106</t>
  </si>
  <si>
    <t>LAB. ANAL. BIOLABOR DI VITALE A.  S.A.S.</t>
  </si>
  <si>
    <t>381104</t>
  </si>
  <si>
    <t>LAB. Analisi SALUS S.A.S.</t>
  </si>
  <si>
    <t>381107</t>
  </si>
  <si>
    <t>LAB. Analisi FLEMING S.A.S.</t>
  </si>
  <si>
    <t>391103</t>
  </si>
  <si>
    <t>LAB. Analisi CHECKUP DI DE ROSA C. &amp; C S.A.S.</t>
  </si>
  <si>
    <t>391105</t>
  </si>
  <si>
    <t>Lab. Analisi BIOCENTRO DI GUARINO S.A.S.</t>
  </si>
  <si>
    <t>391108</t>
  </si>
  <si>
    <t>CENTRO ANAL.CLIN.SCOTTO LAVINA   S.R.L.</t>
  </si>
  <si>
    <t>391140</t>
  </si>
  <si>
    <t>LAB. C.D.M. Service srl</t>
  </si>
  <si>
    <t>B.D.C. Grazzainise srl ex(LAB. ANAL. CLIN. SAN GIOVANNI s.n.c.)</t>
  </si>
  <si>
    <t>401104</t>
  </si>
  <si>
    <t>LAB. ANALITICO DOMITIO sas</t>
  </si>
  <si>
    <t>411105</t>
  </si>
  <si>
    <t>CENTRO DIAGNOSTICO LETIZIA sas</t>
  </si>
  <si>
    <t>421104</t>
  </si>
  <si>
    <t>Centro Diagnostico POCCIA del dottor Poccia &amp; C sas</t>
  </si>
  <si>
    <t>431103</t>
  </si>
  <si>
    <t>BRONGO PALMIERI   S.A.S.</t>
  </si>
  <si>
    <t>431105</t>
  </si>
  <si>
    <t>LAB. FARTRELL srl</t>
  </si>
  <si>
    <t>431107</t>
  </si>
  <si>
    <t>LAB. ANALISI MAONE DI MIELE  S.N.C. di Miele R.&amp; C.</t>
  </si>
  <si>
    <t>AGG201</t>
  </si>
  <si>
    <t>Rete Labs</t>
  </si>
  <si>
    <t>AGG203</t>
  </si>
  <si>
    <t>Laboratori_in_rete_alfa_Center</t>
  </si>
  <si>
    <t>AGG204</t>
  </si>
  <si>
    <t>INTERLAB</t>
  </si>
  <si>
    <t>AGG205</t>
  </si>
  <si>
    <t>Network Medicine</t>
  </si>
  <si>
    <t>AGG206</t>
  </si>
  <si>
    <t>Pasteur Lab</t>
  </si>
  <si>
    <t>AGG209</t>
  </si>
  <si>
    <t>Mimina Lab</t>
  </si>
  <si>
    <t>AGG230</t>
  </si>
  <si>
    <t>Gam Center rete di imprese</t>
  </si>
  <si>
    <t>AGG248</t>
  </si>
  <si>
    <t>SAN CARLO</t>
  </si>
  <si>
    <t>AGG256</t>
  </si>
  <si>
    <t>000065</t>
  </si>
  <si>
    <t>0005</t>
  </si>
  <si>
    <t>MEDNUCLEAR</t>
  </si>
  <si>
    <t>000017</t>
  </si>
  <si>
    <t>Centro di Radiologia GAMMA MEDICAL SRL</t>
  </si>
  <si>
    <t>0006</t>
  </si>
  <si>
    <t xml:space="preserve">RX        </t>
  </si>
  <si>
    <t>C.MED.NUCLEARE N. 1  S.p.a.</t>
  </si>
  <si>
    <t>000066</t>
  </si>
  <si>
    <t>Centro Ricerche Neurobiothec</t>
  </si>
  <si>
    <t>000067</t>
  </si>
  <si>
    <t>Centro di Radiologia e RoentgenFisioterapia Del Dr Ginolfi e c. s.r.l.</t>
  </si>
  <si>
    <t>000095</t>
  </si>
  <si>
    <t>CE.DI.R sas</t>
  </si>
  <si>
    <t>000150</t>
  </si>
  <si>
    <t>150016</t>
  </si>
  <si>
    <t>VILLA DEL SOLE S.p.A.</t>
  </si>
  <si>
    <t>341110</t>
  </si>
  <si>
    <t>Centro di Radiologia e Terapia fisica Dott. Gaetano Golia e C. srl</t>
  </si>
  <si>
    <t>341111</t>
  </si>
  <si>
    <t>CENTRO RX V. LIGUORI S.A.S</t>
  </si>
  <si>
    <t>341116</t>
  </si>
  <si>
    <t>STUDIO DI RADIOL. S E E N   RX  srl</t>
  </si>
  <si>
    <t>341119</t>
  </si>
  <si>
    <t>D.R.D.   S.A.S.</t>
  </si>
  <si>
    <t>361103</t>
  </si>
  <si>
    <t>STUD. RAD. MED. AMATO Srl</t>
  </si>
  <si>
    <t>371108</t>
  </si>
  <si>
    <t>CENTRO RADIUM  S.N.C.</t>
  </si>
  <si>
    <t>381110</t>
  </si>
  <si>
    <t>POLISANITARIA IODICE srl</t>
  </si>
  <si>
    <t>391110</t>
  </si>
  <si>
    <t>CAPUA CENTER S.R.L.</t>
  </si>
  <si>
    <t>391111</t>
  </si>
  <si>
    <t>Centro Medico CALES srl - Villa Ortensia -</t>
  </si>
  <si>
    <t>391190</t>
  </si>
  <si>
    <t>Casa di cura Villa Fiorita S.p.A.</t>
  </si>
  <si>
    <t>401107</t>
  </si>
  <si>
    <t>Pineta Grande S.p.A</t>
  </si>
  <si>
    <t>421106</t>
  </si>
  <si>
    <t>CENTRO DIAGNOSTICO DR. A Ginolfi &amp; C. s.r.l.</t>
  </si>
  <si>
    <t>421107</t>
  </si>
  <si>
    <t>STUDIO DIAGNOSTICO Mondragone srl</t>
  </si>
  <si>
    <t>431104</t>
  </si>
  <si>
    <t>Studi di Radiologia,Ecografia,FKT "dottor Lorenzo Fusco di Francesco Fusco &amp; c. s.a.s.</t>
  </si>
  <si>
    <t>0007</t>
  </si>
  <si>
    <t xml:space="preserve">RADIOTER  </t>
  </si>
  <si>
    <t>ASSOCIAZ.ITALIANA DIABETICI</t>
  </si>
  <si>
    <t>Centro Antidiabete Normanno s.r.l.</t>
  </si>
  <si>
    <t>DIA512</t>
  </si>
  <si>
    <t>LABORATORIO BIONALISI CLINICHE S.R.L.</t>
  </si>
  <si>
    <t>ORL MAIO -CASERTA</t>
  </si>
  <si>
    <t>BAV</t>
  </si>
  <si>
    <t>LEC DI A.MARIA E C.</t>
  </si>
  <si>
    <t>SDP DR PICCIRILLO</t>
  </si>
  <si>
    <t>MELENCHI CENTRO OCULISTICO</t>
  </si>
  <si>
    <t>COI DI DE VINCENTIS G. E G. SAS</t>
  </si>
  <si>
    <t>IATREION MEDICINA POLISPECIALISTICA</t>
  </si>
  <si>
    <t xml:space="preserve">PINETA GRANDE S.P.A. </t>
  </si>
  <si>
    <t>AGG208</t>
  </si>
  <si>
    <t>BIOLOGIA FUTURA S.C.A.R.L.</t>
  </si>
  <si>
    <t>CENTRO MEDICO BERGER (Branca 015;023)</t>
  </si>
  <si>
    <t>Casa di Cura SAN MICHELE s.r.l. (Classe B1,B2)</t>
  </si>
  <si>
    <t>C.MED.NUCLEARE N. 1  S.p.a. (Classe B1,B2)</t>
  </si>
  <si>
    <t>HERMES s.p.a. (Classe A,B2)</t>
  </si>
  <si>
    <t>-</t>
  </si>
  <si>
    <t>nella norma</t>
  </si>
  <si>
    <t>AD0074</t>
  </si>
  <si>
    <t>CMP CENTRO MEDICO SPECIALISTICO s.r.l.</t>
  </si>
  <si>
    <t>AD0075</t>
  </si>
  <si>
    <t>CEDIAL srl  S.Maria</t>
  </si>
  <si>
    <t>AD0076</t>
  </si>
  <si>
    <t>NEFRODIAL S.R.L.</t>
  </si>
  <si>
    <t>AD0077</t>
  </si>
  <si>
    <t>DIALCA S.N.C.</t>
  </si>
  <si>
    <t>AD0078</t>
  </si>
  <si>
    <t>SO.D.A.V. AVERSA srl</t>
  </si>
  <si>
    <t>AD0079</t>
  </si>
  <si>
    <t>SEAN S.R.L.</t>
  </si>
  <si>
    <t>AD0080</t>
  </si>
  <si>
    <t>CEDIAL srl Sessa</t>
  </si>
  <si>
    <t>AD0081</t>
  </si>
  <si>
    <t>CENTRO EMODIALISI ATELLANO s.r.l.</t>
  </si>
  <si>
    <t>AD0082</t>
  </si>
  <si>
    <t>VILLA S.ANDREA EMODIALISI s.r.l.</t>
  </si>
  <si>
    <t>AD0083</t>
  </si>
  <si>
    <t>IATREION EMODIALISI S.R.L.</t>
  </si>
  <si>
    <t>AD0084</t>
  </si>
  <si>
    <t>CEDIAL S.R.L. San Cipriano</t>
  </si>
  <si>
    <t>AD0085</t>
  </si>
  <si>
    <t>POLISAN S.R.L.</t>
  </si>
  <si>
    <t>AD0086</t>
  </si>
  <si>
    <t>RENART S.R.L.</t>
  </si>
  <si>
    <t>AD0087</t>
  </si>
  <si>
    <t>Centro Emodialisi LUNA s.r.l.</t>
  </si>
  <si>
    <t>AD0088</t>
  </si>
  <si>
    <t>LUDIAL S.R.L.</t>
  </si>
  <si>
    <t>AD0089</t>
  </si>
  <si>
    <t>HELIOS S.R.L.</t>
  </si>
  <si>
    <t>AD0090</t>
  </si>
  <si>
    <t>ADEM S.R.L.</t>
  </si>
  <si>
    <t>AD0091</t>
  </si>
  <si>
    <t xml:space="preserve">NEPHRART </t>
  </si>
  <si>
    <t>AD0092</t>
  </si>
  <si>
    <t>NefroT_Trading (ex SantAnna_Villa Giovanna)</t>
  </si>
  <si>
    <t>CDD014</t>
  </si>
  <si>
    <t>DIAM S.R.L.</t>
  </si>
  <si>
    <t>0008</t>
  </si>
  <si>
    <t>DIALISI</t>
  </si>
  <si>
    <t>TOTALE PUNTEGGIO</t>
  </si>
  <si>
    <t>000057</t>
  </si>
  <si>
    <t>IST.STUDIO E CURA DIABETE</t>
  </si>
  <si>
    <t>CETAC   -SRL (Classe B1,B2)</t>
  </si>
  <si>
    <t>BRIGNOLA (ora Centro oculistico Campano s.r.l.)</t>
  </si>
  <si>
    <t>AURA HOSPITAL S.R.L.</t>
  </si>
  <si>
    <t>Bianalisi Campania (EX.Consorzio Igea)</t>
  </si>
  <si>
    <t>Rilevazione dei dati consuntivi 2025</t>
  </si>
  <si>
    <t>CENTRO DI MEDICINA NUCLEARE N1</t>
  </si>
  <si>
    <t>AGG210</t>
  </si>
  <si>
    <t>LABORATORI C2</t>
  </si>
  <si>
    <t>no</t>
  </si>
  <si>
    <t>si</t>
  </si>
  <si>
    <t>superiore alla media</t>
  </si>
  <si>
    <t>inferiore alla media</t>
  </si>
  <si>
    <t>dati non trasmessi</t>
  </si>
  <si>
    <t>LAB.RICERCHE CLINICHE CORONELLA &amp; C. snc  di CORONELLA G. (da giugno confluito in AGG210)</t>
  </si>
  <si>
    <t>LABORATORIO BIOGAMMA  s.r.l. (da giugno confluito in AGG210)</t>
  </si>
  <si>
    <t>CENTRO RICERCHE CLINICHE C.R.C.di Scalzone (confluito in AGG301 LAB IN PROGRESS SCARL NA1 DAL 01-05-2025)</t>
  </si>
  <si>
    <t>DA GIUGNO CONFLUITO IN AGG210</t>
  </si>
  <si>
    <t>INDICATORE C.7
Rapporto tra produzione netta annua extratetto/ tetto di spesa netta (prima dell'applicazione della regressione tariffaria)</t>
  </si>
  <si>
    <t>CENTRO VEGA s.r.l. (attività svolta fino al 30.04.25, poi confluito in 000065)</t>
  </si>
  <si>
    <t>non applicabile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</si>
</sst>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_-;\-* #,##0_-;_-* &quot;-&quot;_-;_-@_-"/>
    <numFmt numFmtId="165" formatCode="000000"/>
    <numFmt numFmtId="167" formatCode="_-* #,##0.00\ [$€-410]_-;\-* #,##0.00\ [$€-410]_-;_-* &quot;-&quot;??\ [$€-410]_-;_-@_-"/>
    <numFmt numFmtId="169" formatCode="#,##0.00&quot; € &quot;;&quot;-&quot;#,##0.00&quot; € &quot;;&quot; -&quot;#&quot; € &quot;;@&quot; &quot;"/>
    <numFmt numFmtId="170" formatCode="[$-410]General"/>
    <numFmt numFmtId="171" formatCode="[$€-410]&quot; &quot;#,##0.00;[Red]&quot;-&quot;[$€-410]&quot; &quot;#,##0.00"/>
    <numFmt numFmtId="172" formatCode="_-* #,##0.0\ _€_-;\-* #,##0.0\ _€_-;_-* &quot;-&quot;??\ _€_-;_-@_-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44" fontId="8" fillId="0" borderId="0" applyFont="0" applyFill="0" applyBorder="0" applyAlignment="0" applyProtection="0"/>
    <xf numFmtId="0" fontId="1" fillId="0" borderId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5" fillId="0" borderId="0"/>
    <xf numFmtId="169" fontId="16" fillId="0" borderId="0"/>
    <xf numFmtId="170" fontId="16" fillId="0" borderId="0"/>
    <xf numFmtId="0" fontId="17" fillId="0" borderId="0">
      <alignment horizontal="center"/>
    </xf>
    <xf numFmtId="0" fontId="17" fillId="0" borderId="0">
      <alignment horizontal="center" textRotation="90"/>
    </xf>
    <xf numFmtId="0" fontId="18" fillId="0" borderId="0"/>
    <xf numFmtId="171" fontId="18" fillId="0" borderId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7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4" fontId="0" fillId="0" borderId="1" xfId="0" applyNumberFormat="1" applyFont="1" applyFill="1" applyBorder="1" applyAlignment="1">
      <alignment vertical="center" shrinkToFit="1"/>
    </xf>
    <xf numFmtId="1" fontId="0" fillId="0" borderId="1" xfId="0" applyNumberFormat="1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/>
    <xf numFmtId="0" fontId="0" fillId="0" borderId="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4" fontId="0" fillId="0" borderId="1" xfId="0" applyNumberFormat="1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44" fontId="0" fillId="0" borderId="1" xfId="0" applyNumberFormat="1" applyFont="1" applyFill="1" applyBorder="1"/>
    <xf numFmtId="165" fontId="0" fillId="0" borderId="1" xfId="0" applyNumberFormat="1" applyFont="1" applyFill="1" applyBorder="1" applyAlignment="1">
      <alignment horizontal="left"/>
    </xf>
    <xf numFmtId="0" fontId="0" fillId="0" borderId="1" xfId="0" quotePrefix="1" applyFont="1" applyFill="1" applyBorder="1" applyAlignment="1">
      <alignment vertical="center" shrinkToFit="1"/>
    </xf>
    <xf numFmtId="3" fontId="0" fillId="0" borderId="1" xfId="0" applyNumberFormat="1" applyFont="1" applyFill="1" applyBorder="1"/>
    <xf numFmtId="0" fontId="0" fillId="0" borderId="1" xfId="0" applyNumberFormat="1" applyFont="1" applyFill="1" applyBorder="1" applyAlignment="1">
      <alignment vertical="center"/>
    </xf>
    <xf numFmtId="10" fontId="0" fillId="0" borderId="1" xfId="0" applyNumberFormat="1" applyFont="1" applyFill="1" applyBorder="1" applyAlignment="1">
      <alignment vertical="center"/>
    </xf>
    <xf numFmtId="9" fontId="0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0" fontId="0" fillId="0" borderId="1" xfId="0" applyNumberFormat="1" applyFont="1" applyFill="1" applyBorder="1"/>
    <xf numFmtId="0" fontId="11" fillId="2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/>
    <xf numFmtId="0" fontId="3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167" fontId="2" fillId="0" borderId="0" xfId="0" applyNumberFormat="1" applyFont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shrinkToFit="1"/>
    </xf>
    <xf numFmtId="0" fontId="0" fillId="0" borderId="0" xfId="0" applyNumberFormat="1" applyFont="1" applyFill="1" applyBorder="1"/>
    <xf numFmtId="0" fontId="2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49" fontId="0" fillId="0" borderId="1" xfId="0" applyNumberFormat="1" applyFill="1" applyBorder="1" applyAlignment="1">
      <alignment horizontal="left"/>
    </xf>
    <xf numFmtId="0" fontId="14" fillId="0" borderId="1" xfId="9" applyFont="1" applyFill="1" applyBorder="1" applyAlignment="1">
      <alignment horizontal="left" shrinkToFit="1"/>
    </xf>
    <xf numFmtId="0" fontId="0" fillId="0" borderId="1" xfId="0" quotePrefix="1" applyFont="1" applyFill="1" applyBorder="1" applyAlignment="1">
      <alignment horizontal="left" vertical="center"/>
    </xf>
    <xf numFmtId="9" fontId="0" fillId="0" borderId="1" xfId="6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right" vertical="center" shrinkToFit="1"/>
    </xf>
    <xf numFmtId="0" fontId="0" fillId="0" borderId="1" xfId="0" applyFont="1" applyFill="1" applyBorder="1" applyAlignment="1">
      <alignment horizontal="left" vertical="center" shrinkToFit="1"/>
    </xf>
    <xf numFmtId="0" fontId="0" fillId="0" borderId="13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left" vertical="center"/>
    </xf>
    <xf numFmtId="9" fontId="0" fillId="0" borderId="1" xfId="0" applyNumberFormat="1" applyFont="1" applyFill="1" applyBorder="1" applyAlignment="1">
      <alignment horizontal="center" vertical="center" shrinkToFit="1"/>
    </xf>
    <xf numFmtId="10" fontId="0" fillId="0" borderId="1" xfId="0" applyNumberFormat="1" applyFont="1" applyFill="1" applyBorder="1" applyAlignment="1">
      <alignment horizontal="center" vertical="center" shrinkToFit="1"/>
    </xf>
    <xf numFmtId="9" fontId="0" fillId="0" borderId="1" xfId="6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right" vertical="center"/>
    </xf>
    <xf numFmtId="10" fontId="0" fillId="0" borderId="1" xfId="0" applyNumberFormat="1" applyFont="1" applyFill="1" applyBorder="1" applyAlignment="1">
      <alignment horizontal="center" vertical="center"/>
    </xf>
    <xf numFmtId="10" fontId="0" fillId="0" borderId="1" xfId="6" applyNumberFormat="1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44" fontId="0" fillId="0" borderId="1" xfId="5" applyNumberFormat="1" applyFont="1" applyFill="1" applyBorder="1"/>
    <xf numFmtId="1" fontId="0" fillId="0" borderId="1" xfId="0" applyNumberFormat="1" applyFont="1" applyFill="1" applyBorder="1" applyAlignment="1">
      <alignment horizontal="right" vertical="center" shrinkToFit="1"/>
    </xf>
    <xf numFmtId="0" fontId="0" fillId="0" borderId="1" xfId="0" applyFont="1" applyFill="1" applyBorder="1" applyAlignment="1">
      <alignment horizontal="right" vertical="center" shrinkToFit="1"/>
    </xf>
    <xf numFmtId="10" fontId="0" fillId="0" borderId="1" xfId="0" applyNumberFormat="1" applyFont="1" applyFill="1" applyBorder="1" applyAlignment="1">
      <alignment vertical="center" shrinkToFit="1"/>
    </xf>
    <xf numFmtId="3" fontId="0" fillId="0" borderId="1" xfId="0" applyNumberFormat="1" applyFont="1" applyFill="1" applyBorder="1" applyAlignment="1">
      <alignment horizontal="left"/>
    </xf>
    <xf numFmtId="10" fontId="0" fillId="0" borderId="1" xfId="6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right"/>
    </xf>
    <xf numFmtId="167" fontId="0" fillId="0" borderId="0" xfId="0" applyNumberFormat="1" applyFont="1" applyFill="1" applyAlignment="1">
      <alignment vertical="center"/>
    </xf>
    <xf numFmtId="2" fontId="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right" vertical="center"/>
    </xf>
    <xf numFmtId="10" fontId="0" fillId="0" borderId="1" xfId="6" applyNumberFormat="1" applyFont="1" applyFill="1" applyBorder="1"/>
    <xf numFmtId="44" fontId="0" fillId="0" borderId="1" xfId="5" applyFont="1" applyFill="1" applyBorder="1"/>
    <xf numFmtId="0" fontId="0" fillId="0" borderId="1" xfId="0" applyNumberFormat="1" applyFont="1" applyFill="1" applyBorder="1" applyAlignment="1">
      <alignment vertical="center" shrinkToFit="1"/>
    </xf>
    <xf numFmtId="44" fontId="12" fillId="0" borderId="1" xfId="0" applyNumberFormat="1" applyFont="1" applyFill="1" applyBorder="1"/>
    <xf numFmtId="9" fontId="0" fillId="0" borderId="1" xfId="0" applyNumberFormat="1" applyFont="1" applyFill="1" applyBorder="1" applyAlignment="1">
      <alignment horizontal="right" vertical="center"/>
    </xf>
    <xf numFmtId="9" fontId="0" fillId="0" borderId="1" xfId="6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44" fontId="0" fillId="0" borderId="7" xfId="0" applyNumberFormat="1" applyFont="1" applyFill="1" applyBorder="1" applyAlignment="1">
      <alignment vertical="center"/>
    </xf>
    <xf numFmtId="164" fontId="0" fillId="0" borderId="7" xfId="0" applyNumberFormat="1" applyFont="1" applyFill="1" applyBorder="1" applyAlignment="1">
      <alignment vertical="center"/>
    </xf>
    <xf numFmtId="0" fontId="0" fillId="0" borderId="7" xfId="0" applyNumberFormat="1" applyFont="1" applyFill="1" applyBorder="1" applyAlignment="1">
      <alignment vertical="center"/>
    </xf>
    <xf numFmtId="1" fontId="0" fillId="0" borderId="7" xfId="0" applyNumberFormat="1" applyFont="1" applyFill="1" applyBorder="1" applyAlignment="1">
      <alignment vertical="center" shrinkToFit="1"/>
    </xf>
    <xf numFmtId="0" fontId="0" fillId="0" borderId="7" xfId="0" applyFont="1" applyFill="1" applyBorder="1" applyAlignment="1">
      <alignment vertical="center" shrinkToFit="1"/>
    </xf>
    <xf numFmtId="44" fontId="0" fillId="0" borderId="1" xfId="11" applyFont="1" applyFill="1" applyBorder="1"/>
    <xf numFmtId="164" fontId="0" fillId="0" borderId="1" xfId="0" applyNumberFormat="1" applyFont="1" applyFill="1" applyBorder="1" applyAlignment="1">
      <alignment vertical="center" shrinkToFit="1"/>
    </xf>
    <xf numFmtId="9" fontId="0" fillId="0" borderId="7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 shrinkToFit="1"/>
    </xf>
    <xf numFmtId="0" fontId="0" fillId="0" borderId="1" xfId="0" applyFont="1" applyFill="1" applyBorder="1" applyAlignment="1">
      <alignment horizontal="right" vertical="center"/>
    </xf>
    <xf numFmtId="10" fontId="0" fillId="0" borderId="1" xfId="6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right" vertical="center" shrinkToFit="1"/>
    </xf>
    <xf numFmtId="0" fontId="0" fillId="0" borderId="1" xfId="0" applyFont="1" applyFill="1" applyBorder="1" applyAlignment="1">
      <alignment horizontal="right" vertical="center"/>
    </xf>
    <xf numFmtId="9" fontId="0" fillId="0" borderId="1" xfId="6" applyFont="1" applyFill="1" applyBorder="1" applyAlignment="1">
      <alignment horizontal="right" vertical="center"/>
    </xf>
    <xf numFmtId="9" fontId="0" fillId="0" borderId="1" xfId="6" applyNumberFormat="1" applyFont="1" applyFill="1" applyBorder="1" applyAlignment="1">
      <alignment horizontal="right" vertical="center"/>
    </xf>
    <xf numFmtId="9" fontId="0" fillId="0" borderId="1" xfId="5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10" fontId="0" fillId="0" borderId="1" xfId="0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>
      <alignment horizontal="right" vertical="center"/>
    </xf>
    <xf numFmtId="9" fontId="0" fillId="0" borderId="1" xfId="6" applyFont="1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/>
    </xf>
    <xf numFmtId="9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9" fontId="0" fillId="0" borderId="1" xfId="0" applyNumberFormat="1" applyFont="1" applyFill="1" applyBorder="1" applyAlignment="1">
      <alignment horizontal="right" vertical="center"/>
    </xf>
    <xf numFmtId="172" fontId="2" fillId="0" borderId="0" xfId="49" applyNumberFormat="1" applyFont="1" applyAlignment="1">
      <alignment vertical="center"/>
    </xf>
    <xf numFmtId="0" fontId="0" fillId="0" borderId="13" xfId="0" applyFont="1" applyFill="1" applyBorder="1" applyAlignment="1">
      <alignment horizontal="center" vertical="center"/>
    </xf>
    <xf numFmtId="10" fontId="0" fillId="0" borderId="1" xfId="0" applyNumberFormat="1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vertical="center"/>
    </xf>
    <xf numFmtId="9" fontId="0" fillId="0" borderId="2" xfId="6" applyFont="1" applyFill="1" applyBorder="1" applyAlignment="1">
      <alignment horizontal="center" vertical="center"/>
    </xf>
    <xf numFmtId="9" fontId="0" fillId="0" borderId="7" xfId="6" applyFont="1" applyFill="1" applyBorder="1" applyAlignment="1">
      <alignment horizontal="center" vertical="center"/>
    </xf>
    <xf numFmtId="9" fontId="0" fillId="0" borderId="7" xfId="6" applyFont="1" applyFill="1" applyBorder="1" applyAlignment="1">
      <alignment horizontal="right" vertical="center"/>
    </xf>
    <xf numFmtId="9" fontId="0" fillId="0" borderId="2" xfId="6" applyFont="1" applyFill="1" applyBorder="1" applyAlignment="1">
      <alignment vertical="center"/>
    </xf>
    <xf numFmtId="9" fontId="0" fillId="0" borderId="0" xfId="0" applyNumberFormat="1" applyFont="1" applyFill="1" applyBorder="1" applyAlignment="1">
      <alignment vertical="center"/>
    </xf>
    <xf numFmtId="1" fontId="0" fillId="0" borderId="1" xfId="0" applyNumberFormat="1" applyFont="1" applyFill="1" applyBorder="1" applyAlignment="1">
      <alignment vertical="center"/>
    </xf>
    <xf numFmtId="10" fontId="0" fillId="0" borderId="2" xfId="6" applyNumberFormat="1" applyFont="1" applyFill="1" applyBorder="1" applyAlignment="1">
      <alignment horizontal="right" vertical="center"/>
    </xf>
    <xf numFmtId="9" fontId="0" fillId="0" borderId="2" xfId="0" applyNumberFormat="1" applyFont="1" applyFill="1" applyBorder="1" applyAlignment="1">
      <alignment horizontal="right" vertical="center"/>
    </xf>
    <xf numFmtId="9" fontId="0" fillId="0" borderId="2" xfId="0" applyNumberFormat="1" applyFont="1" applyFill="1" applyBorder="1" applyAlignment="1">
      <alignment horizontal="center" vertical="center"/>
    </xf>
    <xf numFmtId="9" fontId="0" fillId="0" borderId="7" xfId="0" applyNumberFormat="1" applyFont="1" applyFill="1" applyBorder="1" applyAlignment="1">
      <alignment horizontal="right" vertical="center"/>
    </xf>
    <xf numFmtId="10" fontId="0" fillId="0" borderId="2" xfId="0" applyNumberFormat="1" applyFont="1" applyFill="1" applyBorder="1" applyAlignment="1">
      <alignment horizontal="right" vertical="center"/>
    </xf>
    <xf numFmtId="9" fontId="0" fillId="0" borderId="7" xfId="0" applyNumberFormat="1" applyFont="1" applyFill="1" applyBorder="1" applyAlignment="1">
      <alignment horizontal="center" vertical="center"/>
    </xf>
    <xf numFmtId="10" fontId="4" fillId="2" borderId="1" xfId="6" applyNumberFormat="1" applyFont="1" applyFill="1" applyBorder="1" applyAlignment="1">
      <alignment horizontal="center" vertical="center" wrapText="1"/>
    </xf>
    <xf numFmtId="10" fontId="2" fillId="0" borderId="0" xfId="6" applyNumberFormat="1" applyFont="1" applyAlignment="1">
      <alignment horizontal="center" vertical="center"/>
    </xf>
    <xf numFmtId="9" fontId="0" fillId="0" borderId="7" xfId="6" applyNumberFormat="1" applyFont="1" applyFill="1" applyBorder="1" applyAlignment="1">
      <alignment horizontal="center" vertical="center"/>
    </xf>
    <xf numFmtId="9" fontId="0" fillId="0" borderId="7" xfId="6" applyFont="1" applyFill="1" applyBorder="1" applyAlignment="1">
      <alignment vertical="center"/>
    </xf>
    <xf numFmtId="9" fontId="0" fillId="0" borderId="12" xfId="0" applyNumberFormat="1" applyFont="1" applyFill="1" applyBorder="1" applyAlignment="1">
      <alignment vertical="center"/>
    </xf>
    <xf numFmtId="9" fontId="0" fillId="0" borderId="13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right" vertical="center"/>
    </xf>
    <xf numFmtId="10" fontId="0" fillId="0" borderId="1" xfId="0" applyNumberFormat="1" applyFont="1" applyFill="1" applyBorder="1" applyAlignment="1">
      <alignment horizontal="right" vertical="center"/>
    </xf>
    <xf numFmtId="9" fontId="0" fillId="0" borderId="7" xfId="6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9" fontId="0" fillId="0" borderId="2" xfId="6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vertical="center"/>
    </xf>
    <xf numFmtId="9" fontId="0" fillId="0" borderId="7" xfId="6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1" fontId="0" fillId="0" borderId="1" xfId="0" applyNumberFormat="1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9" fontId="0" fillId="0" borderId="2" xfId="6" applyNumberFormat="1" applyFont="1" applyFill="1" applyBorder="1" applyAlignment="1">
      <alignment horizontal="center" vertical="center"/>
    </xf>
    <xf numFmtId="9" fontId="0" fillId="0" borderId="2" xfId="0" applyNumberFormat="1" applyFont="1" applyFill="1" applyBorder="1" applyAlignment="1">
      <alignment vertical="center"/>
    </xf>
    <xf numFmtId="1" fontId="0" fillId="0" borderId="7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9" fontId="0" fillId="0" borderId="7" xfId="4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left" vertical="center"/>
    </xf>
    <xf numFmtId="9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right" vertical="center"/>
    </xf>
    <xf numFmtId="10" fontId="0" fillId="0" borderId="2" xfId="6" applyNumberFormat="1" applyFont="1" applyFill="1" applyBorder="1" applyAlignment="1">
      <alignment horizontal="center" vertical="center"/>
    </xf>
    <xf numFmtId="9" fontId="0" fillId="0" borderId="7" xfId="6" applyFont="1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center" vertical="center"/>
    </xf>
    <xf numFmtId="10" fontId="5" fillId="0" borderId="1" xfId="6" applyNumberFormat="1" applyFont="1" applyFill="1" applyBorder="1" applyAlignment="1">
      <alignment vertical="center"/>
    </xf>
    <xf numFmtId="2" fontId="0" fillId="0" borderId="1" xfId="0" applyNumberFormat="1" applyFont="1" applyFill="1" applyBorder="1" applyAlignment="1">
      <alignment vertical="center"/>
    </xf>
    <xf numFmtId="2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right" vertical="center"/>
    </xf>
    <xf numFmtId="9" fontId="0" fillId="0" borderId="2" xfId="6" applyNumberFormat="1" applyFont="1" applyFill="1" applyBorder="1" applyAlignment="1">
      <alignment horizontal="center" vertical="center"/>
    </xf>
    <xf numFmtId="9" fontId="0" fillId="0" borderId="7" xfId="6" applyNumberFormat="1" applyFont="1" applyFill="1" applyBorder="1" applyAlignment="1">
      <alignment horizontal="center" vertical="center"/>
    </xf>
    <xf numFmtId="10" fontId="0" fillId="0" borderId="2" xfId="0" applyNumberFormat="1" applyFont="1" applyFill="1" applyBorder="1" applyAlignment="1">
      <alignment horizontal="center" vertical="center" shrinkToFit="1"/>
    </xf>
    <xf numFmtId="10" fontId="0" fillId="0" borderId="7" xfId="0" applyNumberFormat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9" fontId="0" fillId="0" borderId="7" xfId="6" applyFont="1" applyFill="1" applyBorder="1" applyAlignment="1">
      <alignment horizontal="center" vertical="center"/>
    </xf>
    <xf numFmtId="44" fontId="0" fillId="0" borderId="2" xfId="0" applyNumberFormat="1" applyFont="1" applyFill="1" applyBorder="1" applyAlignment="1">
      <alignment vertical="center"/>
    </xf>
    <xf numFmtId="164" fontId="0" fillId="0" borderId="2" xfId="0" applyNumberFormat="1" applyFont="1" applyFill="1" applyBorder="1" applyAlignment="1">
      <alignment vertical="center"/>
    </xf>
    <xf numFmtId="0" fontId="0" fillId="0" borderId="2" xfId="0" applyNumberFormat="1" applyFont="1" applyFill="1" applyBorder="1" applyAlignment="1">
      <alignment vertical="center"/>
    </xf>
    <xf numFmtId="1" fontId="0" fillId="0" borderId="2" xfId="0" applyNumberFormat="1" applyFont="1" applyFill="1" applyBorder="1" applyAlignment="1">
      <alignment vertical="center" shrinkToFit="1"/>
    </xf>
    <xf numFmtId="0" fontId="0" fillId="0" borderId="2" xfId="0" applyFont="1" applyFill="1" applyBorder="1" applyAlignment="1">
      <alignment vertical="center" shrinkToFit="1"/>
    </xf>
    <xf numFmtId="10" fontId="0" fillId="0" borderId="2" xfId="0" applyNumberFormat="1" applyFont="1" applyFill="1" applyBorder="1" applyAlignment="1">
      <alignment vertical="center"/>
    </xf>
    <xf numFmtId="10" fontId="0" fillId="0" borderId="7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2" fontId="0" fillId="0" borderId="7" xfId="0" applyNumberFormat="1" applyFont="1" applyFill="1" applyBorder="1" applyAlignment="1">
      <alignment horizontal="right" vertical="center"/>
    </xf>
    <xf numFmtId="10" fontId="0" fillId="0" borderId="7" xfId="6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/>
    </xf>
    <xf numFmtId="9" fontId="0" fillId="0" borderId="7" xfId="6" applyNumberFormat="1" applyFont="1" applyFill="1" applyBorder="1" applyAlignment="1">
      <alignment horizontal="center" vertical="center"/>
    </xf>
    <xf numFmtId="10" fontId="0" fillId="0" borderId="1" xfId="0" applyNumberFormat="1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center" vertical="center"/>
    </xf>
    <xf numFmtId="9" fontId="0" fillId="0" borderId="7" xfId="6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vertical="center" shrinkToFit="1"/>
    </xf>
    <xf numFmtId="0" fontId="0" fillId="0" borderId="5" xfId="0" applyFont="1" applyFill="1" applyBorder="1" applyAlignment="1">
      <alignment vertical="center" shrinkToFit="1"/>
    </xf>
    <xf numFmtId="0" fontId="0" fillId="0" borderId="11" xfId="0" applyFont="1" applyFill="1" applyBorder="1" applyAlignment="1">
      <alignment vertical="center" shrinkToFit="1"/>
    </xf>
    <xf numFmtId="9" fontId="0" fillId="3" borderId="1" xfId="0" applyNumberFormat="1" applyFont="1" applyFill="1" applyBorder="1" applyAlignment="1">
      <alignment vertical="center"/>
    </xf>
    <xf numFmtId="9" fontId="0" fillId="3" borderId="13" xfId="0" applyNumberFormat="1" applyFont="1" applyFill="1" applyBorder="1" applyAlignment="1">
      <alignment vertical="center"/>
    </xf>
    <xf numFmtId="10" fontId="0" fillId="3" borderId="1" xfId="6" applyNumberFormat="1" applyFont="1" applyFill="1" applyBorder="1" applyAlignment="1">
      <alignment vertical="center"/>
    </xf>
    <xf numFmtId="10" fontId="0" fillId="3" borderId="13" xfId="6" applyNumberFormat="1" applyFont="1" applyFill="1" applyBorder="1" applyAlignment="1">
      <alignment vertical="center"/>
    </xf>
    <xf numFmtId="10" fontId="0" fillId="3" borderId="1" xfId="0" applyNumberFormat="1" applyFont="1" applyFill="1" applyBorder="1" applyAlignment="1">
      <alignment vertical="center"/>
    </xf>
    <xf numFmtId="1" fontId="0" fillId="3" borderId="1" xfId="6" applyNumberFormat="1" applyFont="1" applyFill="1" applyBorder="1" applyAlignment="1">
      <alignment vertical="center"/>
    </xf>
    <xf numFmtId="1" fontId="0" fillId="3" borderId="1" xfId="0" applyNumberFormat="1" applyFont="1" applyFill="1" applyBorder="1" applyAlignment="1">
      <alignment vertical="center"/>
    </xf>
    <xf numFmtId="10" fontId="6" fillId="4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right" vertical="center"/>
    </xf>
    <xf numFmtId="0" fontId="0" fillId="0" borderId="3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right" vertical="center"/>
    </xf>
    <xf numFmtId="9" fontId="0" fillId="0" borderId="2" xfId="6" applyFont="1" applyFill="1" applyBorder="1" applyAlignment="1">
      <alignment horizontal="right" vertical="center"/>
    </xf>
    <xf numFmtId="9" fontId="0" fillId="0" borderId="3" xfId="6" applyFont="1" applyFill="1" applyBorder="1" applyAlignment="1">
      <alignment horizontal="right" vertical="center"/>
    </xf>
    <xf numFmtId="9" fontId="0" fillId="0" borderId="7" xfId="6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9" fontId="0" fillId="0" borderId="2" xfId="6" applyFont="1" applyFill="1" applyBorder="1" applyAlignment="1">
      <alignment horizontal="center" vertical="center"/>
    </xf>
    <xf numFmtId="9" fontId="0" fillId="0" borderId="3" xfId="6" applyFont="1" applyFill="1" applyBorder="1" applyAlignment="1">
      <alignment horizontal="center" vertical="center"/>
    </xf>
    <xf numFmtId="9" fontId="0" fillId="0" borderId="7" xfId="6" applyFont="1" applyFill="1" applyBorder="1" applyAlignment="1">
      <alignment horizontal="center" vertical="center"/>
    </xf>
    <xf numFmtId="9" fontId="6" fillId="4" borderId="10" xfId="0" applyNumberFormat="1" applyFont="1" applyFill="1" applyBorder="1" applyAlignment="1">
      <alignment horizontal="center" vertical="center"/>
    </xf>
    <xf numFmtId="9" fontId="6" fillId="4" borderId="13" xfId="0" applyNumberFormat="1" applyFont="1" applyFill="1" applyBorder="1" applyAlignment="1">
      <alignment horizontal="center" vertical="center"/>
    </xf>
    <xf numFmtId="9" fontId="6" fillId="4" borderId="10" xfId="6" applyFont="1" applyFill="1" applyBorder="1" applyAlignment="1">
      <alignment horizontal="center" vertical="center"/>
    </xf>
    <xf numFmtId="9" fontId="6" fillId="4" borderId="13" xfId="6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9" fontId="6" fillId="4" borderId="12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0" fillId="0" borderId="2" xfId="0" applyNumberFormat="1" applyFont="1" applyFill="1" applyBorder="1" applyAlignment="1">
      <alignment horizontal="center" vertical="center"/>
    </xf>
    <xf numFmtId="44" fontId="0" fillId="0" borderId="3" xfId="0" applyNumberFormat="1" applyFont="1" applyFill="1" applyBorder="1" applyAlignment="1">
      <alignment horizontal="center" vertical="center"/>
    </xf>
    <xf numFmtId="44" fontId="0" fillId="0" borderId="7" xfId="0" applyNumberFormat="1" applyFont="1" applyFill="1" applyBorder="1" applyAlignment="1">
      <alignment horizontal="center" vertical="center"/>
    </xf>
    <xf numFmtId="10" fontId="0" fillId="0" borderId="2" xfId="0" applyNumberFormat="1" applyFont="1" applyFill="1" applyBorder="1" applyAlignment="1">
      <alignment horizontal="center" vertical="center" shrinkToFit="1"/>
    </xf>
    <xf numFmtId="10" fontId="0" fillId="0" borderId="3" xfId="0" applyNumberFormat="1" applyFont="1" applyFill="1" applyBorder="1" applyAlignment="1">
      <alignment horizontal="center" vertical="center" shrinkToFit="1"/>
    </xf>
    <xf numFmtId="10" fontId="0" fillId="0" borderId="7" xfId="0" applyNumberFormat="1" applyFont="1" applyFill="1" applyBorder="1" applyAlignment="1">
      <alignment horizontal="center" vertical="center" shrinkToFit="1"/>
    </xf>
    <xf numFmtId="10" fontId="0" fillId="0" borderId="1" xfId="0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9" fontId="0" fillId="0" borderId="2" xfId="6" applyNumberFormat="1" applyFont="1" applyFill="1" applyBorder="1" applyAlignment="1">
      <alignment horizontal="center" vertical="center"/>
    </xf>
    <xf numFmtId="9" fontId="0" fillId="0" borderId="3" xfId="6" applyNumberFormat="1" applyFont="1" applyFill="1" applyBorder="1" applyAlignment="1">
      <alignment horizontal="center" vertical="center"/>
    </xf>
    <xf numFmtId="9" fontId="0" fillId="0" borderId="7" xfId="6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1" fontId="0" fillId="0" borderId="10" xfId="6" applyNumberFormat="1" applyFont="1" applyFill="1" applyBorder="1" applyAlignment="1">
      <alignment horizontal="center" vertical="center"/>
    </xf>
    <xf numFmtId="1" fontId="0" fillId="0" borderId="13" xfId="6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shrinkToFit="1"/>
    </xf>
    <xf numFmtId="0" fontId="0" fillId="0" borderId="3" xfId="0" applyFont="1" applyFill="1" applyBorder="1" applyAlignment="1">
      <alignment horizontal="left" vertical="center" shrinkToFit="1"/>
    </xf>
    <xf numFmtId="0" fontId="0" fillId="0" borderId="7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0" fillId="0" borderId="7" xfId="0" applyNumberFormat="1" applyFont="1" applyFill="1" applyBorder="1" applyAlignment="1">
      <alignment horizontal="center" vertical="center"/>
    </xf>
    <xf numFmtId="9" fontId="0" fillId="0" borderId="10" xfId="6" applyNumberFormat="1" applyFont="1" applyFill="1" applyBorder="1" applyAlignment="1">
      <alignment horizontal="center" vertical="center"/>
    </xf>
    <xf numFmtId="9" fontId="0" fillId="0" borderId="13" xfId="6" applyNumberFormat="1" applyFont="1" applyFill="1" applyBorder="1" applyAlignment="1">
      <alignment horizontal="center" vertical="center"/>
    </xf>
  </cellXfs>
  <cellStyles count="50">
    <cellStyle name="Excel Built-in Currency" xfId="30"/>
    <cellStyle name="Excel Built-in Normal" xfId="31"/>
    <cellStyle name="Heading" xfId="32"/>
    <cellStyle name="Heading1" xfId="33"/>
    <cellStyle name="Migliaia" xfId="49" builtinId="3"/>
    <cellStyle name="Normale" xfId="0" builtinId="0"/>
    <cellStyle name="Normale 2" xfId="1"/>
    <cellStyle name="Normale 3" xfId="4"/>
    <cellStyle name="Normale 4" xfId="7"/>
    <cellStyle name="Normale 4 2" xfId="12"/>
    <cellStyle name="Normale 5" xfId="29"/>
    <cellStyle name="Normale_Foglio1" xfId="9"/>
    <cellStyle name="Percentuale" xfId="6" builtinId="5"/>
    <cellStyle name="Percentuale 2" xfId="3"/>
    <cellStyle name="Result" xfId="34"/>
    <cellStyle name="Result2" xfId="35"/>
    <cellStyle name="Valuta" xfId="5" builtinId="4"/>
    <cellStyle name="Valuta 10" xfId="40"/>
    <cellStyle name="Valuta 11" xfId="43"/>
    <cellStyle name="Valuta 12" xfId="47"/>
    <cellStyle name="Valuta 2" xfId="2"/>
    <cellStyle name="Valuta 2 10" xfId="39"/>
    <cellStyle name="Valuta 2 11" xfId="42"/>
    <cellStyle name="Valuta 2 12" xfId="46"/>
    <cellStyle name="Valuta 2 2" xfId="8"/>
    <cellStyle name="Valuta 2 2 10" xfId="44"/>
    <cellStyle name="Valuta 2 2 11" xfId="48"/>
    <cellStyle name="Valuta 2 2 2" xfId="13"/>
    <cellStyle name="Valuta 2 2 3" xfId="16"/>
    <cellStyle name="Valuta 2 2 4" xfId="19"/>
    <cellStyle name="Valuta 2 2 5" xfId="22"/>
    <cellStyle name="Valuta 2 2 6" xfId="25"/>
    <cellStyle name="Valuta 2 2 7" xfId="28"/>
    <cellStyle name="Valuta 2 2 8" xfId="38"/>
    <cellStyle name="Valuta 2 2 9" xfId="41"/>
    <cellStyle name="Valuta 2 3" xfId="10"/>
    <cellStyle name="Valuta 2 3 2" xfId="45"/>
    <cellStyle name="Valuta 2 4" xfId="14"/>
    <cellStyle name="Valuta 2 5" xfId="17"/>
    <cellStyle name="Valuta 2 6" xfId="20"/>
    <cellStyle name="Valuta 2 7" xfId="23"/>
    <cellStyle name="Valuta 2 8" xfId="26"/>
    <cellStyle name="Valuta 2 9" xfId="36"/>
    <cellStyle name="Valuta 3" xfId="11"/>
    <cellStyle name="Valuta 4" xfId="15"/>
    <cellStyle name="Valuta 5" xfId="18"/>
    <cellStyle name="Valuta 6" xfId="21"/>
    <cellStyle name="Valuta 7" xfId="24"/>
    <cellStyle name="Valuta 8" xfId="27"/>
    <cellStyle name="Valuta 9" xfId="37"/>
  </cellStyles>
  <dxfs count="0"/>
  <tableStyles count="0" defaultTableStyle="TableStyleMedium2" defaultPivotStyle="PivotStyleLight16"/>
  <colors>
    <mruColors>
      <color rgb="FFFF00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3"/>
  <sheetViews>
    <sheetView showGridLines="0" tabSelected="1" zoomScale="115" zoomScaleNormal="115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G49" sqref="G49"/>
    </sheetView>
  </sheetViews>
  <sheetFormatPr defaultColWidth="8.85546875" defaultRowHeight="12.75" x14ac:dyDescent="0.25"/>
  <cols>
    <col min="1" max="1" width="8.85546875" style="1" customWidth="1"/>
    <col min="2" max="2" width="9.85546875" style="1" customWidth="1"/>
    <col min="3" max="3" width="58.140625" style="1" customWidth="1"/>
    <col min="4" max="4" width="10.85546875" style="1" customWidth="1"/>
    <col min="5" max="5" width="14.28515625" style="1" customWidth="1"/>
    <col min="6" max="6" width="1.140625" style="25" customWidth="1"/>
    <col min="7" max="7" width="15.140625" style="1" customWidth="1"/>
    <col min="8" max="8" width="10.7109375" style="1" customWidth="1"/>
    <col min="9" max="9" width="1.140625" style="25" customWidth="1"/>
    <col min="10" max="10" width="10.7109375" style="135" customWidth="1"/>
    <col min="11" max="11" width="10.7109375" style="1" customWidth="1"/>
    <col min="12" max="12" width="1.140625" style="25" customWidth="1"/>
    <col min="13" max="16" width="10.7109375" style="1" customWidth="1"/>
    <col min="17" max="17" width="1.140625" style="25" customWidth="1"/>
    <col min="18" max="18" width="12.85546875" style="63" customWidth="1"/>
    <col min="19" max="19" width="14.42578125" style="63" customWidth="1"/>
    <col min="20" max="20" width="12.7109375" style="63" customWidth="1"/>
    <col min="21" max="21" width="10.7109375" style="63" customWidth="1"/>
    <col min="22" max="22" width="1.140625" style="25" customWidth="1"/>
    <col min="23" max="23" width="12.5703125" style="1" customWidth="1"/>
    <col min="24" max="24" width="12.7109375" style="1" customWidth="1"/>
    <col min="25" max="25" width="1.140625" style="25" customWidth="1"/>
    <col min="26" max="26" width="15.42578125" style="1" customWidth="1"/>
    <col min="27" max="27" width="16.7109375" style="1" customWidth="1"/>
    <col min="28" max="28" width="13.5703125" style="2" customWidth="1"/>
    <col min="29" max="29" width="15.140625" style="1" customWidth="1"/>
    <col min="30" max="30" width="1.140625" style="25" customWidth="1"/>
    <col min="31" max="31" width="14.85546875" style="1" customWidth="1"/>
    <col min="32" max="32" width="15.5703125" style="1" customWidth="1"/>
    <col min="33" max="33" width="1.140625" style="25" customWidth="1"/>
    <col min="34" max="34" width="15.7109375" style="25" customWidth="1"/>
    <col min="35" max="35" width="20.42578125" style="25" customWidth="1"/>
    <col min="36" max="36" width="1.140625" style="25" customWidth="1"/>
    <col min="37" max="37" width="20.85546875" style="1" customWidth="1"/>
    <col min="38" max="38" width="19.7109375" style="1" customWidth="1"/>
    <col min="39" max="39" width="13.140625" style="1" customWidth="1"/>
    <col min="40" max="40" width="14.7109375" style="1" customWidth="1"/>
    <col min="41" max="41" width="3.42578125" style="38" customWidth="1"/>
    <col min="42" max="42" width="12.140625" style="1" customWidth="1"/>
    <col min="43" max="43" width="13" style="1" customWidth="1"/>
    <col min="44" max="44" width="24.42578125" style="1" customWidth="1"/>
    <col min="45" max="45" width="14.5703125" style="1" customWidth="1"/>
    <col min="46" max="46" width="20" style="1" customWidth="1"/>
    <col min="47" max="47" width="1.140625" style="1" customWidth="1"/>
    <col min="48" max="48" width="16.85546875" style="51" bestFit="1" customWidth="1"/>
    <col min="49" max="16384" width="8.85546875" style="1"/>
  </cols>
  <sheetData>
    <row r="1" spans="1:48" s="3" customFormat="1" ht="94.5" customHeight="1" x14ac:dyDescent="0.25">
      <c r="A1" s="251" t="s">
        <v>313</v>
      </c>
      <c r="B1" s="252"/>
      <c r="C1" s="252"/>
      <c r="D1" s="252"/>
      <c r="E1" s="253"/>
      <c r="F1" s="32"/>
      <c r="G1" s="241" t="s">
        <v>43</v>
      </c>
      <c r="H1" s="241"/>
      <c r="I1" s="28"/>
      <c r="J1" s="241" t="s">
        <v>5</v>
      </c>
      <c r="K1" s="241"/>
      <c r="L1" s="28"/>
      <c r="M1" s="241" t="s">
        <v>6</v>
      </c>
      <c r="N1" s="241"/>
      <c r="O1" s="241"/>
      <c r="P1" s="241"/>
      <c r="Q1" s="28"/>
      <c r="R1" s="241" t="s">
        <v>9</v>
      </c>
      <c r="S1" s="241"/>
      <c r="T1" s="241"/>
      <c r="U1" s="241"/>
      <c r="V1" s="28"/>
      <c r="W1" s="241" t="s">
        <v>10</v>
      </c>
      <c r="X1" s="241"/>
      <c r="Y1" s="28"/>
      <c r="Z1" s="241" t="s">
        <v>326</v>
      </c>
      <c r="AA1" s="241"/>
      <c r="AB1" s="241"/>
      <c r="AC1" s="241"/>
      <c r="AD1" s="28"/>
      <c r="AE1" s="241" t="s">
        <v>45</v>
      </c>
      <c r="AF1" s="241"/>
      <c r="AG1" s="28"/>
      <c r="AH1" s="241" t="s">
        <v>14</v>
      </c>
      <c r="AI1" s="241"/>
      <c r="AJ1" s="28"/>
      <c r="AK1" s="241" t="s">
        <v>16</v>
      </c>
      <c r="AL1" s="241"/>
      <c r="AM1" s="241"/>
      <c r="AN1" s="241"/>
      <c r="AO1" s="35"/>
      <c r="AP1" s="241" t="s">
        <v>18</v>
      </c>
      <c r="AQ1" s="241"/>
      <c r="AR1" s="240" t="s">
        <v>36</v>
      </c>
      <c r="AS1" s="241"/>
      <c r="AV1" s="49"/>
    </row>
    <row r="2" spans="1:48" s="2" customFormat="1" ht="120" x14ac:dyDescent="0.25">
      <c r="A2" s="6" t="s">
        <v>1</v>
      </c>
      <c r="B2" s="6" t="s">
        <v>47</v>
      </c>
      <c r="C2" s="6" t="s">
        <v>0</v>
      </c>
      <c r="D2" s="6" t="s">
        <v>38</v>
      </c>
      <c r="E2" s="6" t="s">
        <v>39</v>
      </c>
      <c r="F2" s="30"/>
      <c r="G2" s="39" t="s">
        <v>41</v>
      </c>
      <c r="H2" s="5" t="s">
        <v>42</v>
      </c>
      <c r="I2" s="30"/>
      <c r="J2" s="134" t="s">
        <v>44</v>
      </c>
      <c r="K2" s="4" t="s">
        <v>4</v>
      </c>
      <c r="L2" s="30"/>
      <c r="M2" s="5" t="s">
        <v>21</v>
      </c>
      <c r="N2" s="5" t="s">
        <v>22</v>
      </c>
      <c r="O2" s="5" t="s">
        <v>23</v>
      </c>
      <c r="P2" s="5" t="s">
        <v>7</v>
      </c>
      <c r="Q2" s="30"/>
      <c r="R2" s="5" t="s">
        <v>24</v>
      </c>
      <c r="S2" s="5" t="s">
        <v>25</v>
      </c>
      <c r="T2" s="5" t="s">
        <v>26</v>
      </c>
      <c r="U2" s="5" t="s">
        <v>8</v>
      </c>
      <c r="V2" s="30"/>
      <c r="W2" s="7" t="s">
        <v>27</v>
      </c>
      <c r="X2" s="7" t="s">
        <v>11</v>
      </c>
      <c r="Y2" s="29"/>
      <c r="Z2" s="7" t="s">
        <v>28</v>
      </c>
      <c r="AA2" s="7" t="s">
        <v>29</v>
      </c>
      <c r="AB2" s="7" t="s">
        <v>30</v>
      </c>
      <c r="AC2" s="7" t="s">
        <v>12</v>
      </c>
      <c r="AD2" s="29"/>
      <c r="AE2" s="7" t="s">
        <v>31</v>
      </c>
      <c r="AF2" s="7" t="s">
        <v>13</v>
      </c>
      <c r="AG2" s="29"/>
      <c r="AH2" s="7" t="s">
        <v>32</v>
      </c>
      <c r="AI2" s="7" t="s">
        <v>15</v>
      </c>
      <c r="AJ2" s="29"/>
      <c r="AK2" s="7" t="s">
        <v>40</v>
      </c>
      <c r="AL2" s="7" t="s">
        <v>34</v>
      </c>
      <c r="AM2" s="7" t="s">
        <v>33</v>
      </c>
      <c r="AN2" s="7" t="s">
        <v>17</v>
      </c>
      <c r="AO2" s="50"/>
      <c r="AP2" s="7" t="s">
        <v>35</v>
      </c>
      <c r="AQ2" s="7" t="s">
        <v>19</v>
      </c>
      <c r="AR2" s="202" t="s">
        <v>37</v>
      </c>
      <c r="AS2" s="7" t="s">
        <v>20</v>
      </c>
      <c r="AT2" s="27" t="s">
        <v>306</v>
      </c>
      <c r="AV2" s="50"/>
    </row>
    <row r="3" spans="1:48" s="30" customFormat="1" ht="15" customHeight="1" x14ac:dyDescent="0.25">
      <c r="A3" s="33">
        <v>203</v>
      </c>
      <c r="B3" s="33" t="s">
        <v>307</v>
      </c>
      <c r="C3" s="33" t="s">
        <v>308</v>
      </c>
      <c r="D3" s="46" t="s">
        <v>49</v>
      </c>
      <c r="E3" s="46" t="s">
        <v>50</v>
      </c>
      <c r="F3" s="33"/>
      <c r="G3" s="80">
        <v>1</v>
      </c>
      <c r="H3" s="93">
        <v>3</v>
      </c>
      <c r="I3" s="33"/>
      <c r="J3" s="56" t="s">
        <v>3</v>
      </c>
      <c r="K3" s="149">
        <v>-1</v>
      </c>
      <c r="L3" s="33"/>
      <c r="M3" s="121">
        <v>12.2</v>
      </c>
      <c r="N3" s="121">
        <v>23.5</v>
      </c>
      <c r="O3" s="97">
        <f t="shared" ref="O3:O8" si="0">M3/N3</f>
        <v>0.51914893617021274</v>
      </c>
      <c r="P3" s="121">
        <v>0</v>
      </c>
      <c r="Q3" s="112"/>
      <c r="R3" s="48">
        <v>10.5</v>
      </c>
      <c r="S3" s="48">
        <v>12.2</v>
      </c>
      <c r="T3" s="103">
        <f t="shared" ref="T3:T8" si="1">R3/S3</f>
        <v>0.8606557377049181</v>
      </c>
      <c r="U3" s="48">
        <v>2</v>
      </c>
      <c r="V3" s="112"/>
      <c r="W3" s="112" t="s">
        <v>3</v>
      </c>
      <c r="X3" s="121">
        <v>0</v>
      </c>
      <c r="Y3" s="33"/>
      <c r="Z3" s="10">
        <v>0</v>
      </c>
      <c r="AA3" s="53">
        <v>962976</v>
      </c>
      <c r="AB3" s="94">
        <f>Z3/AA3</f>
        <v>0</v>
      </c>
      <c r="AC3" s="57">
        <v>-1</v>
      </c>
      <c r="AD3" s="33"/>
      <c r="AE3" s="33"/>
      <c r="AF3" s="33"/>
      <c r="AG3" s="33"/>
      <c r="AH3" s="57">
        <v>198</v>
      </c>
      <c r="AI3" s="57">
        <v>2</v>
      </c>
      <c r="AJ3" s="33"/>
      <c r="AK3" s="61">
        <v>100607</v>
      </c>
      <c r="AL3" s="61">
        <v>90260</v>
      </c>
      <c r="AM3" s="60">
        <f>AL3/AK3</f>
        <v>0.89715427355949384</v>
      </c>
      <c r="AN3" s="100">
        <v>0</v>
      </c>
      <c r="AO3" s="105"/>
      <c r="AP3" s="60">
        <v>0.1149</v>
      </c>
      <c r="AQ3" s="8">
        <v>0</v>
      </c>
      <c r="AR3" s="8" t="s">
        <v>319</v>
      </c>
      <c r="AS3" s="110">
        <v>-1</v>
      </c>
      <c r="AT3" s="33">
        <f t="shared" ref="AT3:AT16" si="2">H3+K3+P3+U3+X3+AC3+AF3+AI3+AN3+AQ3+AS3</f>
        <v>4</v>
      </c>
      <c r="AV3" s="52"/>
    </row>
    <row r="4" spans="1:48" s="25" customFormat="1" ht="15" customHeight="1" x14ac:dyDescent="0.25">
      <c r="A4" s="33">
        <v>203</v>
      </c>
      <c r="B4" s="43" t="s">
        <v>48</v>
      </c>
      <c r="C4" s="33" t="s">
        <v>244</v>
      </c>
      <c r="D4" s="46" t="s">
        <v>49</v>
      </c>
      <c r="E4" s="46" t="s">
        <v>50</v>
      </c>
      <c r="G4" s="24">
        <v>0.8</v>
      </c>
      <c r="H4" s="12">
        <v>3</v>
      </c>
      <c r="I4" s="15"/>
      <c r="J4" s="56" t="s">
        <v>2</v>
      </c>
      <c r="K4" s="110">
        <v>3</v>
      </c>
      <c r="L4" s="15"/>
      <c r="M4" s="121">
        <v>17.25</v>
      </c>
      <c r="N4" s="121">
        <v>27.16</v>
      </c>
      <c r="O4" s="97">
        <f t="shared" si="0"/>
        <v>0.63512518409425622</v>
      </c>
      <c r="P4" s="121">
        <v>0</v>
      </c>
      <c r="Q4" s="15"/>
      <c r="R4" s="48">
        <v>10.130000000000001</v>
      </c>
      <c r="S4" s="48">
        <v>17.25</v>
      </c>
      <c r="T4" s="103">
        <f t="shared" si="1"/>
        <v>0.5872463768115942</v>
      </c>
      <c r="U4" s="48">
        <v>2</v>
      </c>
      <c r="V4" s="15"/>
      <c r="W4" s="110" t="s">
        <v>3</v>
      </c>
      <c r="X4" s="110">
        <v>0</v>
      </c>
      <c r="Y4" s="15"/>
      <c r="Z4" s="10">
        <v>30563.26</v>
      </c>
      <c r="AA4" s="64">
        <v>1993982.8136613336</v>
      </c>
      <c r="AB4" s="94">
        <f t="shared" ref="AB4:AB7" si="3">Z4/AA4</f>
        <v>1.5327744948754102E-2</v>
      </c>
      <c r="AC4" s="8">
        <v>0</v>
      </c>
      <c r="AD4" s="9"/>
      <c r="AE4" s="8"/>
      <c r="AF4" s="8"/>
      <c r="AG4" s="9"/>
      <c r="AH4" s="65">
        <v>261</v>
      </c>
      <c r="AI4" s="66">
        <v>3</v>
      </c>
      <c r="AJ4" s="9"/>
      <c r="AK4" s="61">
        <v>288740</v>
      </c>
      <c r="AL4" s="61">
        <v>288733</v>
      </c>
      <c r="AM4" s="60">
        <f>AL4/AK4</f>
        <v>0.99997575673616401</v>
      </c>
      <c r="AN4" s="100">
        <v>0</v>
      </c>
      <c r="AO4" s="106"/>
      <c r="AP4" s="67">
        <v>-0.13089999999999999</v>
      </c>
      <c r="AQ4" s="8">
        <v>3</v>
      </c>
      <c r="AR4" s="8" t="s">
        <v>319</v>
      </c>
      <c r="AS4" s="110">
        <v>-1</v>
      </c>
      <c r="AT4" s="33">
        <f t="shared" si="2"/>
        <v>13</v>
      </c>
      <c r="AV4" s="38"/>
    </row>
    <row r="5" spans="1:48" s="25" customFormat="1" ht="15" customHeight="1" x14ac:dyDescent="0.25">
      <c r="A5" s="33">
        <v>203</v>
      </c>
      <c r="B5" s="19">
        <v>341114</v>
      </c>
      <c r="C5" s="8" t="s">
        <v>51</v>
      </c>
      <c r="D5" s="46" t="s">
        <v>49</v>
      </c>
      <c r="E5" s="46" t="s">
        <v>50</v>
      </c>
      <c r="G5" s="24">
        <v>0.6</v>
      </c>
      <c r="H5" s="12">
        <v>3</v>
      </c>
      <c r="I5" s="15"/>
      <c r="J5" s="56" t="s">
        <v>2</v>
      </c>
      <c r="K5" s="110">
        <v>3</v>
      </c>
      <c r="L5" s="15"/>
      <c r="M5" s="121">
        <v>2.2999999999999998</v>
      </c>
      <c r="N5" s="121">
        <v>14</v>
      </c>
      <c r="O5" s="113">
        <f t="shared" si="0"/>
        <v>0.16428571428571428</v>
      </c>
      <c r="P5" s="121">
        <v>0</v>
      </c>
      <c r="Q5" s="15"/>
      <c r="R5" s="48">
        <v>1.25</v>
      </c>
      <c r="S5" s="48">
        <v>2.2999999999999998</v>
      </c>
      <c r="T5" s="104">
        <f t="shared" si="1"/>
        <v>0.5434782608695653</v>
      </c>
      <c r="U5" s="48">
        <v>2</v>
      </c>
      <c r="V5" s="15"/>
      <c r="W5" s="110" t="s">
        <v>3</v>
      </c>
      <c r="X5" s="110">
        <v>0</v>
      </c>
      <c r="Y5" s="15"/>
      <c r="Z5" s="10">
        <v>54458.89</v>
      </c>
      <c r="AA5" s="64">
        <v>331118.934504</v>
      </c>
      <c r="AB5" s="94">
        <f t="shared" si="3"/>
        <v>0.16446927168806205</v>
      </c>
      <c r="AC5" s="8">
        <v>3</v>
      </c>
      <c r="AD5" s="9"/>
      <c r="AE5" s="8"/>
      <c r="AF5" s="8"/>
      <c r="AG5" s="9"/>
      <c r="AH5" s="65">
        <v>289</v>
      </c>
      <c r="AI5" s="66">
        <v>3</v>
      </c>
      <c r="AJ5" s="9"/>
      <c r="AK5" s="61">
        <v>34046</v>
      </c>
      <c r="AL5" s="61">
        <v>34046</v>
      </c>
      <c r="AM5" s="60">
        <f>AL5/AK5</f>
        <v>1</v>
      </c>
      <c r="AN5" s="100">
        <v>0</v>
      </c>
      <c r="AO5" s="106"/>
      <c r="AP5" s="67">
        <v>0.35849999999999999</v>
      </c>
      <c r="AQ5" s="8">
        <v>0</v>
      </c>
      <c r="AR5" s="8" t="s">
        <v>319</v>
      </c>
      <c r="AS5" s="110">
        <v>-1</v>
      </c>
      <c r="AT5" s="33">
        <f t="shared" si="2"/>
        <v>13</v>
      </c>
      <c r="AV5" s="38"/>
    </row>
    <row r="6" spans="1:48" s="25" customFormat="1" ht="15" customHeight="1" x14ac:dyDescent="0.25">
      <c r="A6" s="33">
        <v>203</v>
      </c>
      <c r="B6" s="19" t="s">
        <v>52</v>
      </c>
      <c r="C6" s="68" t="s">
        <v>245</v>
      </c>
      <c r="D6" s="46" t="s">
        <v>49</v>
      </c>
      <c r="E6" s="46" t="s">
        <v>50</v>
      </c>
      <c r="G6" s="24">
        <v>1</v>
      </c>
      <c r="H6" s="12">
        <v>3</v>
      </c>
      <c r="I6" s="15"/>
      <c r="J6" s="56" t="s">
        <v>2</v>
      </c>
      <c r="K6" s="110">
        <v>3</v>
      </c>
      <c r="L6" s="15"/>
      <c r="M6" s="121">
        <v>9.19</v>
      </c>
      <c r="N6" s="121">
        <v>12.19</v>
      </c>
      <c r="O6" s="98">
        <f t="shared" si="0"/>
        <v>0.75389663658736672</v>
      </c>
      <c r="P6" s="121">
        <v>0</v>
      </c>
      <c r="Q6" s="15"/>
      <c r="R6" s="48">
        <v>7.66</v>
      </c>
      <c r="S6" s="48">
        <v>9.19</v>
      </c>
      <c r="T6" s="56">
        <f t="shared" si="1"/>
        <v>0.83351468988030475</v>
      </c>
      <c r="U6" s="115">
        <v>2</v>
      </c>
      <c r="V6" s="15"/>
      <c r="W6" s="110" t="s">
        <v>2</v>
      </c>
      <c r="X6" s="110">
        <v>1</v>
      </c>
      <c r="Y6" s="15"/>
      <c r="Z6" s="18">
        <v>110487.44</v>
      </c>
      <c r="AA6" s="18">
        <v>295333.82</v>
      </c>
      <c r="AB6" s="94">
        <f t="shared" si="3"/>
        <v>0.37411035417481142</v>
      </c>
      <c r="AC6" s="13">
        <v>3</v>
      </c>
      <c r="AD6" s="31"/>
      <c r="AE6" s="13"/>
      <c r="AF6" s="13"/>
      <c r="AG6" s="31"/>
      <c r="AH6" s="70">
        <v>226</v>
      </c>
      <c r="AI6" s="70">
        <v>3</v>
      </c>
      <c r="AJ6" s="31"/>
      <c r="AK6" s="61">
        <v>31544</v>
      </c>
      <c r="AL6" s="61">
        <v>24455</v>
      </c>
      <c r="AM6" s="60">
        <f t="shared" ref="AM6:AM7" si="4">AL6/AK6</f>
        <v>0.7752662946994674</v>
      </c>
      <c r="AN6" s="100">
        <v>0</v>
      </c>
      <c r="AO6" s="107"/>
      <c r="AP6" s="26">
        <v>0.56489999999999996</v>
      </c>
      <c r="AQ6" s="8">
        <v>0</v>
      </c>
      <c r="AR6" s="8" t="s">
        <v>319</v>
      </c>
      <c r="AS6" s="110">
        <v>-1</v>
      </c>
      <c r="AT6" s="33">
        <f t="shared" si="2"/>
        <v>14</v>
      </c>
      <c r="AV6" s="38"/>
    </row>
    <row r="7" spans="1:48" s="25" customFormat="1" ht="15" customHeight="1" x14ac:dyDescent="0.25">
      <c r="A7" s="33">
        <v>203</v>
      </c>
      <c r="B7" s="19" t="s">
        <v>246</v>
      </c>
      <c r="C7" s="68" t="s">
        <v>247</v>
      </c>
      <c r="D7" s="46" t="s">
        <v>49</v>
      </c>
      <c r="E7" s="46" t="s">
        <v>50</v>
      </c>
      <c r="G7" s="24">
        <v>1</v>
      </c>
      <c r="H7" s="12">
        <v>3</v>
      </c>
      <c r="I7" s="15"/>
      <c r="J7" s="56" t="s">
        <v>2</v>
      </c>
      <c r="K7" s="110">
        <v>3</v>
      </c>
      <c r="L7" s="15"/>
      <c r="M7" s="121">
        <v>5.77</v>
      </c>
      <c r="N7" s="121">
        <v>9.5500000000000007</v>
      </c>
      <c r="O7" s="113">
        <f t="shared" si="0"/>
        <v>0.60418848167539263</v>
      </c>
      <c r="P7" s="121">
        <v>0</v>
      </c>
      <c r="Q7" s="15"/>
      <c r="R7" s="120">
        <v>3.83</v>
      </c>
      <c r="S7" s="120">
        <v>5.77</v>
      </c>
      <c r="T7" s="133">
        <f t="shared" si="1"/>
        <v>0.66377816291161185</v>
      </c>
      <c r="U7" s="48">
        <v>2</v>
      </c>
      <c r="V7" s="15"/>
      <c r="W7" s="110" t="s">
        <v>3</v>
      </c>
      <c r="X7" s="110">
        <v>0</v>
      </c>
      <c r="Y7" s="15"/>
      <c r="Z7" s="18">
        <v>25927.3</v>
      </c>
      <c r="AA7" s="18">
        <v>266643</v>
      </c>
      <c r="AB7" s="94">
        <f t="shared" si="3"/>
        <v>9.7236004695416711E-2</v>
      </c>
      <c r="AC7" s="13">
        <v>2</v>
      </c>
      <c r="AD7" s="31"/>
      <c r="AE7" s="13"/>
      <c r="AF7" s="13"/>
      <c r="AG7" s="31"/>
      <c r="AH7" s="70">
        <v>254</v>
      </c>
      <c r="AI7" s="70">
        <v>3</v>
      </c>
      <c r="AJ7" s="31"/>
      <c r="AK7" s="61">
        <v>39507</v>
      </c>
      <c r="AL7" s="61">
        <v>37340</v>
      </c>
      <c r="AM7" s="60">
        <f t="shared" si="4"/>
        <v>0.94514896094363021</v>
      </c>
      <c r="AN7" s="100">
        <v>0</v>
      </c>
      <c r="AO7" s="107"/>
      <c r="AP7" s="26">
        <v>-0.1021</v>
      </c>
      <c r="AQ7" s="8">
        <v>3</v>
      </c>
      <c r="AR7" s="8" t="s">
        <v>319</v>
      </c>
      <c r="AS7" s="110">
        <v>-1</v>
      </c>
      <c r="AT7" s="33">
        <f t="shared" si="2"/>
        <v>15</v>
      </c>
      <c r="AV7" s="38"/>
    </row>
    <row r="8" spans="1:48" s="25" customFormat="1" ht="15" customHeight="1" x14ac:dyDescent="0.25">
      <c r="A8" s="33">
        <v>203</v>
      </c>
      <c r="B8" s="19">
        <v>46</v>
      </c>
      <c r="C8" s="21" t="s">
        <v>248</v>
      </c>
      <c r="D8" s="20" t="s">
        <v>53</v>
      </c>
      <c r="E8" s="8" t="s">
        <v>249</v>
      </c>
      <c r="G8" s="238" t="s">
        <v>46</v>
      </c>
      <c r="H8" s="239"/>
      <c r="I8" s="15"/>
      <c r="J8" s="56" t="s">
        <v>2</v>
      </c>
      <c r="K8" s="110">
        <v>3</v>
      </c>
      <c r="L8" s="15"/>
      <c r="M8" s="121">
        <v>2.2200000000000002</v>
      </c>
      <c r="N8" s="121">
        <v>2.66</v>
      </c>
      <c r="O8" s="113">
        <f t="shared" si="0"/>
        <v>0.83458646616541354</v>
      </c>
      <c r="P8" s="121">
        <v>2</v>
      </c>
      <c r="Q8" s="15"/>
      <c r="R8" s="48">
        <v>1.1100000000000001</v>
      </c>
      <c r="S8" s="48">
        <v>2.66</v>
      </c>
      <c r="T8" s="104">
        <f t="shared" si="1"/>
        <v>0.41729323308270677</v>
      </c>
      <c r="U8" s="48">
        <v>1</v>
      </c>
      <c r="V8" s="15"/>
      <c r="W8" s="110" t="s">
        <v>2</v>
      </c>
      <c r="X8" s="110">
        <v>1</v>
      </c>
      <c r="Y8" s="15"/>
      <c r="Z8" s="18">
        <v>8625.25</v>
      </c>
      <c r="AA8" s="64">
        <v>69678.684305999996</v>
      </c>
      <c r="AB8" s="55">
        <f>Z8/AA8</f>
        <v>0.12378606292451598</v>
      </c>
      <c r="AC8" s="8">
        <v>3</v>
      </c>
      <c r="AD8" s="9"/>
      <c r="AE8" s="8"/>
      <c r="AF8" s="8"/>
      <c r="AG8" s="9"/>
      <c r="AH8" s="11">
        <v>196</v>
      </c>
      <c r="AI8" s="8">
        <v>2</v>
      </c>
      <c r="AJ8" s="9"/>
      <c r="AK8" s="58">
        <v>4408</v>
      </c>
      <c r="AL8" s="58">
        <v>864</v>
      </c>
      <c r="AM8" s="101">
        <f>AL8/AK8</f>
        <v>0.19600725952813067</v>
      </c>
      <c r="AN8" s="45">
        <v>2</v>
      </c>
      <c r="AO8" s="36"/>
      <c r="AP8" s="67">
        <v>-4.4221105527638145E-2</v>
      </c>
      <c r="AQ8" s="8">
        <v>1</v>
      </c>
      <c r="AR8" s="8" t="s">
        <v>319</v>
      </c>
      <c r="AS8" s="110">
        <v>-1</v>
      </c>
      <c r="AT8" s="33">
        <f t="shared" si="2"/>
        <v>14</v>
      </c>
      <c r="AV8" s="38"/>
    </row>
    <row r="9" spans="1:48" s="25" customFormat="1" ht="15" customHeight="1" x14ac:dyDescent="0.25">
      <c r="A9" s="33">
        <v>203</v>
      </c>
      <c r="B9" s="19">
        <v>73</v>
      </c>
      <c r="C9" s="21" t="s">
        <v>250</v>
      </c>
      <c r="D9" s="20" t="s">
        <v>53</v>
      </c>
      <c r="E9" s="8" t="s">
        <v>249</v>
      </c>
      <c r="G9" s="238" t="s">
        <v>46</v>
      </c>
      <c r="H9" s="239"/>
      <c r="I9" s="15"/>
      <c r="J9" s="56" t="s">
        <v>2</v>
      </c>
      <c r="K9" s="110">
        <v>3</v>
      </c>
      <c r="L9" s="15"/>
      <c r="M9" s="121">
        <v>1.95</v>
      </c>
      <c r="N9" s="121">
        <v>3.2</v>
      </c>
      <c r="O9" s="113">
        <f>M9/N9</f>
        <v>0.609375</v>
      </c>
      <c r="P9" s="121">
        <v>0</v>
      </c>
      <c r="Q9" s="15"/>
      <c r="R9" s="48">
        <v>0.45</v>
      </c>
      <c r="S9" s="48">
        <v>1.95</v>
      </c>
      <c r="T9" s="56">
        <f>R9/S9</f>
        <v>0.23076923076923078</v>
      </c>
      <c r="U9" s="48">
        <v>1</v>
      </c>
      <c r="V9" s="15"/>
      <c r="W9" s="110" t="s">
        <v>3</v>
      </c>
      <c r="X9" s="110">
        <v>0</v>
      </c>
      <c r="Y9" s="15"/>
      <c r="Z9" s="18">
        <v>0</v>
      </c>
      <c r="AA9" s="64">
        <v>65054.561319999993</v>
      </c>
      <c r="AB9" s="55">
        <f>Z9/AA9</f>
        <v>0</v>
      </c>
      <c r="AC9" s="8">
        <v>-1</v>
      </c>
      <c r="AD9" s="9"/>
      <c r="AE9" s="8"/>
      <c r="AF9" s="8"/>
      <c r="AG9" s="9"/>
      <c r="AH9" s="11">
        <v>116</v>
      </c>
      <c r="AI9" s="8">
        <v>-1</v>
      </c>
      <c r="AJ9" s="9"/>
      <c r="AK9" s="58">
        <v>4969</v>
      </c>
      <c r="AL9" s="58">
        <v>18</v>
      </c>
      <c r="AM9" s="101">
        <f>AL9/AK9</f>
        <v>3.6224592473334677E-3</v>
      </c>
      <c r="AN9" s="45">
        <v>3</v>
      </c>
      <c r="AO9" s="36"/>
      <c r="AP9" s="67">
        <v>7.1218795888399467E-2</v>
      </c>
      <c r="AQ9" s="8">
        <v>0</v>
      </c>
      <c r="AR9" s="8" t="s">
        <v>263</v>
      </c>
      <c r="AS9" s="110">
        <v>0</v>
      </c>
      <c r="AT9" s="33">
        <f t="shared" si="2"/>
        <v>5</v>
      </c>
      <c r="AV9" s="38"/>
    </row>
    <row r="10" spans="1:48" s="25" customFormat="1" ht="15" customHeight="1" x14ac:dyDescent="0.25">
      <c r="A10" s="33">
        <v>203</v>
      </c>
      <c r="B10" s="19">
        <v>101</v>
      </c>
      <c r="C10" s="21" t="s">
        <v>251</v>
      </c>
      <c r="D10" s="20" t="s">
        <v>53</v>
      </c>
      <c r="E10" s="8" t="s">
        <v>249</v>
      </c>
      <c r="G10" s="238" t="s">
        <v>46</v>
      </c>
      <c r="H10" s="239"/>
      <c r="I10" s="15"/>
      <c r="J10" s="56" t="s">
        <v>2</v>
      </c>
      <c r="K10" s="110">
        <v>3</v>
      </c>
      <c r="L10" s="15"/>
      <c r="M10" s="121">
        <v>39.770000000000003</v>
      </c>
      <c r="N10" s="121">
        <v>43.94</v>
      </c>
      <c r="O10" s="113">
        <f t="shared" ref="O10:O16" si="5">M10/N10</f>
        <v>0.90509786071916265</v>
      </c>
      <c r="P10" s="121">
        <v>2</v>
      </c>
      <c r="Q10" s="15"/>
      <c r="R10" s="48">
        <v>14.16</v>
      </c>
      <c r="S10" s="48">
        <v>39.770000000000003</v>
      </c>
      <c r="T10" s="104">
        <f>R10/S10</f>
        <v>0.35604727181292428</v>
      </c>
      <c r="U10" s="48">
        <v>1</v>
      </c>
      <c r="V10" s="15"/>
      <c r="W10" s="110" t="s">
        <v>2</v>
      </c>
      <c r="X10" s="110">
        <v>1</v>
      </c>
      <c r="Y10" s="15"/>
      <c r="Z10" s="64">
        <v>112077.90093289479</v>
      </c>
      <c r="AA10" s="71">
        <v>1286297.2690671051</v>
      </c>
      <c r="AB10" s="55">
        <f t="shared" ref="AB10:AB16" si="6">Z10/AA10</f>
        <v>8.7132192245249776E-2</v>
      </c>
      <c r="AC10" s="8">
        <v>2</v>
      </c>
      <c r="AD10" s="9"/>
      <c r="AE10" s="8"/>
      <c r="AF10" s="8"/>
      <c r="AG10" s="9"/>
      <c r="AH10" s="11">
        <v>247</v>
      </c>
      <c r="AI10" s="8">
        <v>3</v>
      </c>
      <c r="AJ10" s="9"/>
      <c r="AK10" s="58">
        <v>40243</v>
      </c>
      <c r="AL10" s="58">
        <v>29512</v>
      </c>
      <c r="AM10" s="101">
        <f t="shared" ref="AM10:AM16" si="7">AL10/AK10</f>
        <v>0.73334492955296571</v>
      </c>
      <c r="AN10" s="45">
        <v>0</v>
      </c>
      <c r="AO10" s="36"/>
      <c r="AP10" s="67">
        <v>7.7016742770167457E-2</v>
      </c>
      <c r="AQ10" s="8">
        <v>0</v>
      </c>
      <c r="AR10" s="8" t="s">
        <v>320</v>
      </c>
      <c r="AS10" s="110">
        <v>1</v>
      </c>
      <c r="AT10" s="33">
        <f t="shared" si="2"/>
        <v>13</v>
      </c>
      <c r="AV10" s="38"/>
    </row>
    <row r="11" spans="1:48" s="25" customFormat="1" ht="15" customHeight="1" x14ac:dyDescent="0.25">
      <c r="A11" s="33">
        <v>203</v>
      </c>
      <c r="B11" s="19">
        <v>105</v>
      </c>
      <c r="C11" s="8" t="s">
        <v>56</v>
      </c>
      <c r="D11" s="20" t="s">
        <v>53</v>
      </c>
      <c r="E11" s="8" t="s">
        <v>249</v>
      </c>
      <c r="G11" s="238" t="s">
        <v>46</v>
      </c>
      <c r="H11" s="239"/>
      <c r="I11" s="15"/>
      <c r="J11" s="56" t="s">
        <v>2</v>
      </c>
      <c r="K11" s="110">
        <v>3</v>
      </c>
      <c r="L11" s="15"/>
      <c r="M11" s="121">
        <v>0</v>
      </c>
      <c r="N11" s="121">
        <v>1.52</v>
      </c>
      <c r="O11" s="97">
        <f t="shared" si="5"/>
        <v>0</v>
      </c>
      <c r="P11" s="121">
        <v>0</v>
      </c>
      <c r="Q11" s="15"/>
      <c r="R11" s="48">
        <v>0</v>
      </c>
      <c r="S11" s="48">
        <v>0</v>
      </c>
      <c r="T11" s="103">
        <v>0</v>
      </c>
      <c r="U11" s="48">
        <v>0</v>
      </c>
      <c r="V11" s="15"/>
      <c r="W11" s="110" t="s">
        <v>3</v>
      </c>
      <c r="X11" s="110">
        <v>0</v>
      </c>
      <c r="Y11" s="15"/>
      <c r="Z11" s="18">
        <v>1475.62</v>
      </c>
      <c r="AA11" s="18">
        <v>3591.98</v>
      </c>
      <c r="AB11" s="54">
        <f t="shared" si="6"/>
        <v>0.41080963702470502</v>
      </c>
      <c r="AC11" s="13">
        <v>3</v>
      </c>
      <c r="AD11" s="31"/>
      <c r="AE11" s="13"/>
      <c r="AF11" s="13"/>
      <c r="AG11" s="31"/>
      <c r="AH11" s="13">
        <v>51</v>
      </c>
      <c r="AI11" s="13">
        <v>-1</v>
      </c>
      <c r="AJ11" s="31"/>
      <c r="AK11" s="58">
        <v>252</v>
      </c>
      <c r="AL11" s="58">
        <v>129</v>
      </c>
      <c r="AM11" s="101">
        <f t="shared" si="7"/>
        <v>0.51190476190476186</v>
      </c>
      <c r="AN11" s="62">
        <v>0</v>
      </c>
      <c r="AO11" s="37"/>
      <c r="AP11" s="26">
        <v>0</v>
      </c>
      <c r="AQ11" s="13">
        <v>0</v>
      </c>
      <c r="AR11" s="8" t="s">
        <v>320</v>
      </c>
      <c r="AS11" s="110">
        <v>1</v>
      </c>
      <c r="AT11" s="33">
        <f t="shared" si="2"/>
        <v>6</v>
      </c>
      <c r="AV11" s="38"/>
    </row>
    <row r="12" spans="1:48" s="25" customFormat="1" ht="15" customHeight="1" x14ac:dyDescent="0.25">
      <c r="A12" s="33">
        <v>203</v>
      </c>
      <c r="B12" s="19">
        <v>106</v>
      </c>
      <c r="C12" s="21" t="s">
        <v>310</v>
      </c>
      <c r="D12" s="20" t="s">
        <v>53</v>
      </c>
      <c r="E12" s="8" t="s">
        <v>249</v>
      </c>
      <c r="G12" s="238" t="s">
        <v>46</v>
      </c>
      <c r="H12" s="239"/>
      <c r="I12" s="15"/>
      <c r="J12" s="56" t="s">
        <v>2</v>
      </c>
      <c r="K12" s="110">
        <v>3</v>
      </c>
      <c r="L12" s="15"/>
      <c r="M12" s="121">
        <v>4.83</v>
      </c>
      <c r="N12" s="121">
        <v>5.94</v>
      </c>
      <c r="O12" s="113">
        <f t="shared" si="5"/>
        <v>0.81313131313131304</v>
      </c>
      <c r="P12" s="121">
        <v>2</v>
      </c>
      <c r="Q12" s="15"/>
      <c r="R12" s="48">
        <v>3.22</v>
      </c>
      <c r="S12" s="48">
        <v>4.83</v>
      </c>
      <c r="T12" s="104">
        <f>R12/S12</f>
        <v>0.66666666666666674</v>
      </c>
      <c r="U12" s="48">
        <v>2</v>
      </c>
      <c r="V12" s="15"/>
      <c r="W12" s="110" t="s">
        <v>3</v>
      </c>
      <c r="X12" s="110">
        <v>0</v>
      </c>
      <c r="Y12" s="15"/>
      <c r="Z12" s="18">
        <v>13912.86</v>
      </c>
      <c r="AA12" s="18">
        <v>82909.31</v>
      </c>
      <c r="AB12" s="55">
        <f t="shared" si="6"/>
        <v>0.16780817498059025</v>
      </c>
      <c r="AC12" s="13">
        <v>3</v>
      </c>
      <c r="AD12" s="31"/>
      <c r="AE12" s="13"/>
      <c r="AF12" s="13"/>
      <c r="AG12" s="31"/>
      <c r="AH12" s="13">
        <v>151</v>
      </c>
      <c r="AI12" s="13">
        <v>1</v>
      </c>
      <c r="AJ12" s="31"/>
      <c r="AK12" s="58">
        <v>3414</v>
      </c>
      <c r="AL12" s="58">
        <v>1089</v>
      </c>
      <c r="AM12" s="101">
        <f t="shared" si="7"/>
        <v>0.3189806678383128</v>
      </c>
      <c r="AN12" s="62">
        <v>0</v>
      </c>
      <c r="AO12" s="37"/>
      <c r="AP12" s="26">
        <v>-4.1252194265652325E-2</v>
      </c>
      <c r="AQ12" s="13">
        <v>1</v>
      </c>
      <c r="AR12" s="8" t="s">
        <v>319</v>
      </c>
      <c r="AS12" s="110">
        <v>-1</v>
      </c>
      <c r="AT12" s="33">
        <f t="shared" si="2"/>
        <v>11</v>
      </c>
      <c r="AV12" s="38"/>
    </row>
    <row r="13" spans="1:48" s="25" customFormat="1" ht="15" customHeight="1" x14ac:dyDescent="0.25">
      <c r="A13" s="33">
        <v>203</v>
      </c>
      <c r="B13" s="19">
        <v>107</v>
      </c>
      <c r="C13" s="21" t="s">
        <v>252</v>
      </c>
      <c r="D13" s="20" t="s">
        <v>53</v>
      </c>
      <c r="E13" s="8" t="s">
        <v>249</v>
      </c>
      <c r="G13" s="238" t="s">
        <v>46</v>
      </c>
      <c r="H13" s="239"/>
      <c r="I13" s="15"/>
      <c r="J13" s="56" t="s">
        <v>3</v>
      </c>
      <c r="K13" s="110">
        <v>-1</v>
      </c>
      <c r="L13" s="15"/>
      <c r="M13" s="121">
        <v>4.8600000000000003</v>
      </c>
      <c r="N13" s="72">
        <v>7.3</v>
      </c>
      <c r="O13" s="113">
        <f t="shared" si="5"/>
        <v>0.66575342465753429</v>
      </c>
      <c r="P13" s="121">
        <v>0</v>
      </c>
      <c r="Q13" s="15"/>
      <c r="R13" s="73">
        <v>2.63</v>
      </c>
      <c r="S13" s="73">
        <v>4.8600000000000003</v>
      </c>
      <c r="T13" s="161">
        <f>R13/S13</f>
        <v>0.54115226337448552</v>
      </c>
      <c r="U13" s="48">
        <v>2</v>
      </c>
      <c r="V13" s="15"/>
      <c r="W13" s="110" t="s">
        <v>2</v>
      </c>
      <c r="X13" s="110">
        <v>1</v>
      </c>
      <c r="Y13" s="15"/>
      <c r="Z13" s="18">
        <v>0</v>
      </c>
      <c r="AA13" s="18">
        <v>259298.94</v>
      </c>
      <c r="AB13" s="55">
        <f t="shared" si="6"/>
        <v>0</v>
      </c>
      <c r="AC13" s="13">
        <v>-1</v>
      </c>
      <c r="AD13" s="31"/>
      <c r="AE13" s="13"/>
      <c r="AF13" s="13"/>
      <c r="AG13" s="31"/>
      <c r="AH13" s="13">
        <v>201</v>
      </c>
      <c r="AI13" s="13">
        <v>3</v>
      </c>
      <c r="AJ13" s="31"/>
      <c r="AK13" s="58">
        <v>9989</v>
      </c>
      <c r="AL13" s="58">
        <v>934</v>
      </c>
      <c r="AM13" s="101">
        <f t="shared" si="7"/>
        <v>9.3502853138452302E-2</v>
      </c>
      <c r="AN13" s="62">
        <v>3</v>
      </c>
      <c r="AO13" s="37"/>
      <c r="AP13" s="26">
        <v>-0.25014628437682856</v>
      </c>
      <c r="AQ13" s="13">
        <v>3</v>
      </c>
      <c r="AR13" s="8" t="s">
        <v>319</v>
      </c>
      <c r="AS13" s="110">
        <v>-1</v>
      </c>
      <c r="AT13" s="33">
        <f t="shared" si="2"/>
        <v>9</v>
      </c>
      <c r="AV13" s="38"/>
    </row>
    <row r="14" spans="1:48" s="25" customFormat="1" ht="15" customHeight="1" x14ac:dyDescent="0.25">
      <c r="A14" s="33">
        <v>203</v>
      </c>
      <c r="B14" s="19">
        <v>160</v>
      </c>
      <c r="C14" s="21" t="s">
        <v>253</v>
      </c>
      <c r="D14" s="20" t="s">
        <v>53</v>
      </c>
      <c r="E14" s="8" t="s">
        <v>249</v>
      </c>
      <c r="G14" s="238" t="s">
        <v>46</v>
      </c>
      <c r="H14" s="239"/>
      <c r="I14" s="15"/>
      <c r="J14" s="263" t="s">
        <v>328</v>
      </c>
      <c r="K14" s="264"/>
      <c r="L14" s="15"/>
      <c r="M14" s="121">
        <v>8.8800000000000008</v>
      </c>
      <c r="N14" s="121">
        <v>10.47</v>
      </c>
      <c r="O14" s="113">
        <f t="shared" si="5"/>
        <v>0.84813753581661888</v>
      </c>
      <c r="P14" s="121">
        <v>2</v>
      </c>
      <c r="Q14" s="15"/>
      <c r="R14" s="48">
        <v>5.4</v>
      </c>
      <c r="S14" s="48">
        <v>8.8800000000000008</v>
      </c>
      <c r="T14" s="161">
        <f>R14/S14</f>
        <v>0.60810810810810811</v>
      </c>
      <c r="U14" s="48">
        <v>2</v>
      </c>
      <c r="V14" s="15"/>
      <c r="W14" s="110" t="s">
        <v>2</v>
      </c>
      <c r="X14" s="110">
        <v>1</v>
      </c>
      <c r="Y14" s="15"/>
      <c r="Z14" s="18">
        <v>52599.87</v>
      </c>
      <c r="AA14" s="18">
        <v>520606.07</v>
      </c>
      <c r="AB14" s="55">
        <f t="shared" si="6"/>
        <v>0.10103583694289235</v>
      </c>
      <c r="AC14" s="13">
        <v>3</v>
      </c>
      <c r="AD14" s="31"/>
      <c r="AE14" s="13"/>
      <c r="AF14" s="13"/>
      <c r="AG14" s="31"/>
      <c r="AH14" s="13">
        <v>202</v>
      </c>
      <c r="AI14" s="13">
        <v>3</v>
      </c>
      <c r="AJ14" s="31"/>
      <c r="AK14" s="58">
        <v>18836</v>
      </c>
      <c r="AL14" s="58">
        <v>7230</v>
      </c>
      <c r="AM14" s="101">
        <f t="shared" si="7"/>
        <v>0.38383945636016137</v>
      </c>
      <c r="AN14" s="62">
        <v>0</v>
      </c>
      <c r="AO14" s="37"/>
      <c r="AP14" s="26">
        <v>-6.088280060882887E-3</v>
      </c>
      <c r="AQ14" s="13">
        <v>1</v>
      </c>
      <c r="AR14" s="8" t="s">
        <v>319</v>
      </c>
      <c r="AS14" s="110">
        <v>-1</v>
      </c>
      <c r="AT14" s="33">
        <f t="shared" si="2"/>
        <v>11</v>
      </c>
      <c r="AV14" s="38"/>
    </row>
    <row r="15" spans="1:48" s="25" customFormat="1" ht="15" customHeight="1" x14ac:dyDescent="0.25">
      <c r="A15" s="33">
        <v>203</v>
      </c>
      <c r="B15" s="19">
        <v>170</v>
      </c>
      <c r="C15" s="21" t="s">
        <v>254</v>
      </c>
      <c r="D15" s="20" t="s">
        <v>53</v>
      </c>
      <c r="E15" s="8" t="s">
        <v>249</v>
      </c>
      <c r="G15" s="238" t="s">
        <v>46</v>
      </c>
      <c r="H15" s="239"/>
      <c r="I15" s="15"/>
      <c r="J15" s="56" t="s">
        <v>2</v>
      </c>
      <c r="K15" s="110">
        <v>3</v>
      </c>
      <c r="L15" s="15"/>
      <c r="M15" s="121">
        <v>5.5</v>
      </c>
      <c r="N15" s="121">
        <v>7.38</v>
      </c>
      <c r="O15" s="113">
        <f t="shared" si="5"/>
        <v>0.7452574525745258</v>
      </c>
      <c r="P15" s="121">
        <v>0</v>
      </c>
      <c r="Q15" s="15"/>
      <c r="R15" s="48">
        <v>3.27</v>
      </c>
      <c r="S15" s="48">
        <v>5.5</v>
      </c>
      <c r="T15" s="161">
        <f>R15/S15</f>
        <v>0.5945454545454546</v>
      </c>
      <c r="U15" s="48">
        <v>2</v>
      </c>
      <c r="V15" s="15"/>
      <c r="W15" s="110" t="s">
        <v>3</v>
      </c>
      <c r="X15" s="110">
        <v>0</v>
      </c>
      <c r="Y15" s="15"/>
      <c r="Z15" s="18">
        <v>0</v>
      </c>
      <c r="AA15" s="18">
        <v>6180</v>
      </c>
      <c r="AB15" s="55">
        <f t="shared" si="6"/>
        <v>0</v>
      </c>
      <c r="AC15" s="13">
        <v>-1</v>
      </c>
      <c r="AD15" s="31"/>
      <c r="AE15" s="13"/>
      <c r="AF15" s="13"/>
      <c r="AG15" s="31"/>
      <c r="AH15" s="13">
        <v>69</v>
      </c>
      <c r="AI15" s="13">
        <v>-1</v>
      </c>
      <c r="AJ15" s="31"/>
      <c r="AK15" s="58">
        <v>201</v>
      </c>
      <c r="AL15" s="58">
        <v>9</v>
      </c>
      <c r="AM15" s="101">
        <f t="shared" si="7"/>
        <v>4.4776119402985072E-2</v>
      </c>
      <c r="AN15" s="62">
        <v>3</v>
      </c>
      <c r="AO15" s="37"/>
      <c r="AP15" s="26">
        <v>5.4809843400447388E-2</v>
      </c>
      <c r="AQ15" s="13">
        <v>0</v>
      </c>
      <c r="AR15" s="8" t="s">
        <v>320</v>
      </c>
      <c r="AS15" s="110">
        <v>1</v>
      </c>
      <c r="AT15" s="33">
        <f t="shared" si="2"/>
        <v>7</v>
      </c>
      <c r="AV15" s="38"/>
    </row>
    <row r="16" spans="1:48" s="25" customFormat="1" ht="15" customHeight="1" x14ac:dyDescent="0.25">
      <c r="A16" s="33">
        <v>203</v>
      </c>
      <c r="B16" s="8" t="s">
        <v>57</v>
      </c>
      <c r="C16" s="8" t="s">
        <v>58</v>
      </c>
      <c r="D16" s="8" t="s">
        <v>53</v>
      </c>
      <c r="E16" s="8" t="s">
        <v>54</v>
      </c>
      <c r="G16" s="257" t="s">
        <v>46</v>
      </c>
      <c r="H16" s="258"/>
      <c r="I16" s="15"/>
      <c r="J16" s="254" t="s">
        <v>2</v>
      </c>
      <c r="K16" s="217">
        <v>3</v>
      </c>
      <c r="L16" s="15"/>
      <c r="M16" s="217">
        <v>3.77</v>
      </c>
      <c r="N16" s="217">
        <v>11.55</v>
      </c>
      <c r="O16" s="220">
        <f t="shared" si="5"/>
        <v>0.32640692640692637</v>
      </c>
      <c r="P16" s="217">
        <v>0</v>
      </c>
      <c r="Q16" s="15"/>
      <c r="R16" s="223">
        <v>2.77</v>
      </c>
      <c r="S16" s="223">
        <v>3.77</v>
      </c>
      <c r="T16" s="226">
        <f>R16/S16</f>
        <v>0.73474801061007955</v>
      </c>
      <c r="U16" s="223">
        <v>2</v>
      </c>
      <c r="V16" s="15"/>
      <c r="W16" s="214" t="s">
        <v>3</v>
      </c>
      <c r="X16" s="217">
        <v>0</v>
      </c>
      <c r="Y16" s="15"/>
      <c r="Z16" s="242">
        <v>22822.05</v>
      </c>
      <c r="AA16" s="242">
        <v>372568.34</v>
      </c>
      <c r="AB16" s="245">
        <f t="shared" si="6"/>
        <v>6.1256010105421192E-2</v>
      </c>
      <c r="AC16" s="217">
        <v>2</v>
      </c>
      <c r="AD16" s="31"/>
      <c r="AE16" s="270"/>
      <c r="AF16" s="270"/>
      <c r="AG16" s="31"/>
      <c r="AH16" s="217">
        <v>275</v>
      </c>
      <c r="AI16" s="217">
        <v>3</v>
      </c>
      <c r="AJ16" s="31"/>
      <c r="AK16" s="269">
        <v>15506</v>
      </c>
      <c r="AL16" s="269">
        <v>1742</v>
      </c>
      <c r="AM16" s="248">
        <f t="shared" si="7"/>
        <v>0.1123436089255772</v>
      </c>
      <c r="AN16" s="249">
        <v>2</v>
      </c>
      <c r="AO16" s="75"/>
      <c r="AP16" s="248">
        <v>4.9799999999999997E-2</v>
      </c>
      <c r="AQ16" s="268">
        <v>0</v>
      </c>
      <c r="AR16" s="265" t="s">
        <v>319</v>
      </c>
      <c r="AS16" s="217">
        <v>-1</v>
      </c>
      <c r="AT16" s="214">
        <f t="shared" si="2"/>
        <v>11</v>
      </c>
      <c r="AV16" s="38"/>
    </row>
    <row r="17" spans="1:48" s="25" customFormat="1" ht="15" customHeight="1" x14ac:dyDescent="0.25">
      <c r="A17" s="33">
        <v>203</v>
      </c>
      <c r="B17" s="8" t="s">
        <v>57</v>
      </c>
      <c r="C17" s="8" t="s">
        <v>59</v>
      </c>
      <c r="D17" s="8" t="s">
        <v>53</v>
      </c>
      <c r="E17" s="8" t="s">
        <v>54</v>
      </c>
      <c r="G17" s="259"/>
      <c r="H17" s="260"/>
      <c r="I17" s="15"/>
      <c r="J17" s="255"/>
      <c r="K17" s="218"/>
      <c r="L17" s="15"/>
      <c r="M17" s="218"/>
      <c r="N17" s="218"/>
      <c r="O17" s="221"/>
      <c r="P17" s="218"/>
      <c r="Q17" s="15"/>
      <c r="R17" s="224"/>
      <c r="S17" s="224"/>
      <c r="T17" s="227"/>
      <c r="U17" s="224"/>
      <c r="V17" s="15"/>
      <c r="W17" s="215"/>
      <c r="X17" s="218"/>
      <c r="Y17" s="15"/>
      <c r="Z17" s="243"/>
      <c r="AA17" s="243"/>
      <c r="AB17" s="246"/>
      <c r="AC17" s="218"/>
      <c r="AD17" s="31"/>
      <c r="AE17" s="271"/>
      <c r="AF17" s="271"/>
      <c r="AG17" s="31"/>
      <c r="AH17" s="218"/>
      <c r="AI17" s="218"/>
      <c r="AJ17" s="31"/>
      <c r="AK17" s="269"/>
      <c r="AL17" s="269"/>
      <c r="AM17" s="248"/>
      <c r="AN17" s="249"/>
      <c r="AO17" s="75"/>
      <c r="AP17" s="248"/>
      <c r="AQ17" s="268"/>
      <c r="AR17" s="266"/>
      <c r="AS17" s="218"/>
      <c r="AT17" s="215"/>
      <c r="AV17" s="38"/>
    </row>
    <row r="18" spans="1:48" s="25" customFormat="1" ht="15" customHeight="1" x14ac:dyDescent="0.25">
      <c r="A18" s="33">
        <v>203</v>
      </c>
      <c r="B18" s="8" t="s">
        <v>57</v>
      </c>
      <c r="C18" s="8" t="s">
        <v>60</v>
      </c>
      <c r="D18" s="8" t="s">
        <v>53</v>
      </c>
      <c r="E18" s="8" t="s">
        <v>54</v>
      </c>
      <c r="G18" s="259"/>
      <c r="H18" s="260"/>
      <c r="I18" s="15"/>
      <c r="J18" s="255"/>
      <c r="K18" s="218"/>
      <c r="L18" s="15"/>
      <c r="M18" s="218"/>
      <c r="N18" s="218"/>
      <c r="O18" s="221"/>
      <c r="P18" s="218"/>
      <c r="Q18" s="15"/>
      <c r="R18" s="224"/>
      <c r="S18" s="224"/>
      <c r="T18" s="227"/>
      <c r="U18" s="224"/>
      <c r="V18" s="15"/>
      <c r="W18" s="215"/>
      <c r="X18" s="218"/>
      <c r="Y18" s="15"/>
      <c r="Z18" s="243"/>
      <c r="AA18" s="243"/>
      <c r="AB18" s="246"/>
      <c r="AC18" s="218"/>
      <c r="AD18" s="31"/>
      <c r="AE18" s="271"/>
      <c r="AF18" s="271"/>
      <c r="AG18" s="31"/>
      <c r="AH18" s="218"/>
      <c r="AI18" s="218"/>
      <c r="AJ18" s="31"/>
      <c r="AK18" s="269"/>
      <c r="AL18" s="269"/>
      <c r="AM18" s="248"/>
      <c r="AN18" s="249"/>
      <c r="AO18" s="75"/>
      <c r="AP18" s="248"/>
      <c r="AQ18" s="268"/>
      <c r="AR18" s="266"/>
      <c r="AS18" s="218"/>
      <c r="AT18" s="215"/>
      <c r="AV18" s="38"/>
    </row>
    <row r="19" spans="1:48" s="25" customFormat="1" ht="15" customHeight="1" x14ac:dyDescent="0.25">
      <c r="A19" s="33">
        <v>203</v>
      </c>
      <c r="B19" s="8" t="s">
        <v>57</v>
      </c>
      <c r="C19" s="8" t="s">
        <v>61</v>
      </c>
      <c r="D19" s="8" t="s">
        <v>53</v>
      </c>
      <c r="E19" s="8" t="s">
        <v>54</v>
      </c>
      <c r="G19" s="259"/>
      <c r="H19" s="260"/>
      <c r="I19" s="15"/>
      <c r="J19" s="255"/>
      <c r="K19" s="218"/>
      <c r="L19" s="15"/>
      <c r="M19" s="218"/>
      <c r="N19" s="218"/>
      <c r="O19" s="221"/>
      <c r="P19" s="218"/>
      <c r="Q19" s="15"/>
      <c r="R19" s="224"/>
      <c r="S19" s="224"/>
      <c r="T19" s="227"/>
      <c r="U19" s="224"/>
      <c r="V19" s="15"/>
      <c r="W19" s="215"/>
      <c r="X19" s="218"/>
      <c r="Y19" s="15"/>
      <c r="Z19" s="243"/>
      <c r="AA19" s="243"/>
      <c r="AB19" s="246"/>
      <c r="AC19" s="218"/>
      <c r="AD19" s="31"/>
      <c r="AE19" s="271"/>
      <c r="AF19" s="271"/>
      <c r="AG19" s="31"/>
      <c r="AH19" s="218"/>
      <c r="AI19" s="218"/>
      <c r="AJ19" s="31"/>
      <c r="AK19" s="269"/>
      <c r="AL19" s="269"/>
      <c r="AM19" s="248"/>
      <c r="AN19" s="249"/>
      <c r="AO19" s="75"/>
      <c r="AP19" s="248"/>
      <c r="AQ19" s="268"/>
      <c r="AR19" s="266"/>
      <c r="AS19" s="218"/>
      <c r="AT19" s="215"/>
      <c r="AV19" s="38"/>
    </row>
    <row r="20" spans="1:48" s="25" customFormat="1" ht="15" customHeight="1" x14ac:dyDescent="0.25">
      <c r="A20" s="33">
        <v>203</v>
      </c>
      <c r="B20" s="8" t="s">
        <v>57</v>
      </c>
      <c r="C20" s="8" t="s">
        <v>62</v>
      </c>
      <c r="D20" s="8" t="s">
        <v>53</v>
      </c>
      <c r="E20" s="8" t="s">
        <v>54</v>
      </c>
      <c r="G20" s="259"/>
      <c r="H20" s="260"/>
      <c r="I20" s="15"/>
      <c r="J20" s="255"/>
      <c r="K20" s="218"/>
      <c r="L20" s="15"/>
      <c r="M20" s="218"/>
      <c r="N20" s="218"/>
      <c r="O20" s="221"/>
      <c r="P20" s="218"/>
      <c r="Q20" s="15"/>
      <c r="R20" s="224"/>
      <c r="S20" s="224"/>
      <c r="T20" s="227"/>
      <c r="U20" s="224"/>
      <c r="V20" s="15"/>
      <c r="W20" s="215"/>
      <c r="X20" s="218"/>
      <c r="Y20" s="15"/>
      <c r="Z20" s="243"/>
      <c r="AA20" s="243"/>
      <c r="AB20" s="246"/>
      <c r="AC20" s="218"/>
      <c r="AD20" s="31"/>
      <c r="AE20" s="271"/>
      <c r="AF20" s="271"/>
      <c r="AG20" s="31"/>
      <c r="AH20" s="218"/>
      <c r="AI20" s="218"/>
      <c r="AJ20" s="31"/>
      <c r="AK20" s="269"/>
      <c r="AL20" s="269"/>
      <c r="AM20" s="248"/>
      <c r="AN20" s="249"/>
      <c r="AO20" s="75"/>
      <c r="AP20" s="248"/>
      <c r="AQ20" s="268"/>
      <c r="AR20" s="266"/>
      <c r="AS20" s="218"/>
      <c r="AT20" s="215"/>
      <c r="AV20" s="38"/>
    </row>
    <row r="21" spans="1:48" s="25" customFormat="1" ht="15" customHeight="1" x14ac:dyDescent="0.25">
      <c r="A21" s="33">
        <v>203</v>
      </c>
      <c r="B21" s="8" t="s">
        <v>57</v>
      </c>
      <c r="C21" s="8" t="s">
        <v>63</v>
      </c>
      <c r="D21" s="8" t="s">
        <v>53</v>
      </c>
      <c r="E21" s="8" t="s">
        <v>54</v>
      </c>
      <c r="G21" s="259"/>
      <c r="H21" s="260"/>
      <c r="I21" s="15"/>
      <c r="J21" s="255"/>
      <c r="K21" s="218"/>
      <c r="L21" s="15"/>
      <c r="M21" s="218"/>
      <c r="N21" s="218"/>
      <c r="O21" s="221"/>
      <c r="P21" s="218"/>
      <c r="Q21" s="15"/>
      <c r="R21" s="224"/>
      <c r="S21" s="224"/>
      <c r="T21" s="227"/>
      <c r="U21" s="224"/>
      <c r="V21" s="15"/>
      <c r="W21" s="215"/>
      <c r="X21" s="218"/>
      <c r="Y21" s="15"/>
      <c r="Z21" s="243"/>
      <c r="AA21" s="243"/>
      <c r="AB21" s="246"/>
      <c r="AC21" s="218"/>
      <c r="AD21" s="31"/>
      <c r="AE21" s="271"/>
      <c r="AF21" s="271"/>
      <c r="AG21" s="31"/>
      <c r="AH21" s="218"/>
      <c r="AI21" s="218"/>
      <c r="AJ21" s="31"/>
      <c r="AK21" s="269"/>
      <c r="AL21" s="269"/>
      <c r="AM21" s="248"/>
      <c r="AN21" s="249"/>
      <c r="AO21" s="75"/>
      <c r="AP21" s="248"/>
      <c r="AQ21" s="268"/>
      <c r="AR21" s="266"/>
      <c r="AS21" s="218"/>
      <c r="AT21" s="215"/>
      <c r="AV21" s="38"/>
    </row>
    <row r="22" spans="1:48" s="25" customFormat="1" ht="15" customHeight="1" x14ac:dyDescent="0.25">
      <c r="A22" s="33">
        <v>203</v>
      </c>
      <c r="B22" s="8" t="s">
        <v>57</v>
      </c>
      <c r="C22" s="8" t="s">
        <v>64</v>
      </c>
      <c r="D22" s="8" t="s">
        <v>53</v>
      </c>
      <c r="E22" s="8" t="s">
        <v>54</v>
      </c>
      <c r="G22" s="261"/>
      <c r="H22" s="262"/>
      <c r="I22" s="15"/>
      <c r="J22" s="256"/>
      <c r="K22" s="219"/>
      <c r="L22" s="15"/>
      <c r="M22" s="219"/>
      <c r="N22" s="219"/>
      <c r="O22" s="222"/>
      <c r="P22" s="219"/>
      <c r="Q22" s="15"/>
      <c r="R22" s="225"/>
      <c r="S22" s="225"/>
      <c r="T22" s="228"/>
      <c r="U22" s="225"/>
      <c r="V22" s="15"/>
      <c r="W22" s="216"/>
      <c r="X22" s="219"/>
      <c r="Y22" s="15"/>
      <c r="Z22" s="244"/>
      <c r="AA22" s="244"/>
      <c r="AB22" s="247"/>
      <c r="AC22" s="219"/>
      <c r="AD22" s="31"/>
      <c r="AE22" s="272"/>
      <c r="AF22" s="272"/>
      <c r="AG22" s="31"/>
      <c r="AH22" s="219"/>
      <c r="AI22" s="219"/>
      <c r="AJ22" s="31"/>
      <c r="AK22" s="269"/>
      <c r="AL22" s="269"/>
      <c r="AM22" s="248"/>
      <c r="AN22" s="249"/>
      <c r="AO22" s="75"/>
      <c r="AP22" s="248"/>
      <c r="AQ22" s="268"/>
      <c r="AR22" s="267"/>
      <c r="AS22" s="219"/>
      <c r="AT22" s="216"/>
      <c r="AV22" s="38"/>
    </row>
    <row r="23" spans="1:48" s="25" customFormat="1" ht="15" customHeight="1" x14ac:dyDescent="0.25">
      <c r="A23" s="33">
        <v>203</v>
      </c>
      <c r="B23" s="8" t="s">
        <v>65</v>
      </c>
      <c r="C23" s="8" t="s">
        <v>258</v>
      </c>
      <c r="D23" s="8" t="s">
        <v>53</v>
      </c>
      <c r="E23" s="8" t="s">
        <v>54</v>
      </c>
      <c r="G23" s="238" t="s">
        <v>46</v>
      </c>
      <c r="H23" s="239"/>
      <c r="I23" s="15"/>
      <c r="J23" s="56" t="s">
        <v>2</v>
      </c>
      <c r="K23" s="110">
        <v>3</v>
      </c>
      <c r="L23" s="15"/>
      <c r="M23" s="121">
        <v>2.75</v>
      </c>
      <c r="N23" s="121">
        <v>10.16</v>
      </c>
      <c r="O23" s="113">
        <f t="shared" ref="O23:O28" si="8">M23/N23</f>
        <v>0.2706692913385827</v>
      </c>
      <c r="P23" s="121">
        <v>0</v>
      </c>
      <c r="Q23" s="15"/>
      <c r="R23" s="48">
        <v>1.22</v>
      </c>
      <c r="S23" s="48">
        <v>2.75</v>
      </c>
      <c r="T23" s="104">
        <f t="shared" ref="T23:T28" si="9">R23/S23</f>
        <v>0.44363636363636361</v>
      </c>
      <c r="U23" s="48">
        <v>1</v>
      </c>
      <c r="V23" s="15"/>
      <c r="W23" s="112" t="s">
        <v>3</v>
      </c>
      <c r="X23" s="121">
        <v>0</v>
      </c>
      <c r="Y23" s="15"/>
      <c r="Z23" s="18">
        <v>9625.56</v>
      </c>
      <c r="AA23" s="18">
        <v>245680.03</v>
      </c>
      <c r="AB23" s="55">
        <f t="shared" ref="AB23:AB28" si="10">Z23/AA23</f>
        <v>3.9179252786642853E-2</v>
      </c>
      <c r="AC23" s="13">
        <v>1</v>
      </c>
      <c r="AD23" s="31"/>
      <c r="AE23" s="13"/>
      <c r="AF23" s="13"/>
      <c r="AG23" s="31"/>
      <c r="AH23" s="13">
        <v>257</v>
      </c>
      <c r="AI23" s="13">
        <v>3</v>
      </c>
      <c r="AJ23" s="31"/>
      <c r="AK23" s="58">
        <v>18543</v>
      </c>
      <c r="AL23" s="58">
        <v>350</v>
      </c>
      <c r="AM23" s="101">
        <f t="shared" ref="AM23:AM28" si="11">AL23/AK23</f>
        <v>1.8875047187617969E-2</v>
      </c>
      <c r="AN23" s="62">
        <v>3</v>
      </c>
      <c r="AO23" s="37"/>
      <c r="AP23" s="26">
        <v>-1.6199999999999999E-2</v>
      </c>
      <c r="AQ23" s="13">
        <v>1</v>
      </c>
      <c r="AR23" s="8" t="s">
        <v>319</v>
      </c>
      <c r="AS23" s="110">
        <v>-1</v>
      </c>
      <c r="AT23" s="33">
        <f t="shared" ref="AT23:AT40" si="12">H23+K23+P23+U23+X23+AC23+AF23+AI23+AN23+AQ23+AS23</f>
        <v>11</v>
      </c>
      <c r="AV23" s="38"/>
    </row>
    <row r="24" spans="1:48" s="25" customFormat="1" ht="15" customHeight="1" x14ac:dyDescent="0.25">
      <c r="A24" s="33">
        <v>203</v>
      </c>
      <c r="B24" s="8" t="s">
        <v>66</v>
      </c>
      <c r="C24" s="8" t="s">
        <v>67</v>
      </c>
      <c r="D24" s="8" t="s">
        <v>53</v>
      </c>
      <c r="E24" s="8" t="s">
        <v>54</v>
      </c>
      <c r="G24" s="238" t="s">
        <v>46</v>
      </c>
      <c r="H24" s="239"/>
      <c r="I24" s="15"/>
      <c r="J24" s="56" t="s">
        <v>2</v>
      </c>
      <c r="K24" s="110">
        <v>3</v>
      </c>
      <c r="L24" s="15"/>
      <c r="M24" s="121">
        <v>3.88</v>
      </c>
      <c r="N24" s="121">
        <v>7.36</v>
      </c>
      <c r="O24" s="97">
        <f t="shared" si="8"/>
        <v>0.52717391304347827</v>
      </c>
      <c r="P24" s="121">
        <v>0</v>
      </c>
      <c r="Q24" s="15"/>
      <c r="R24" s="48">
        <v>2.2200000000000002</v>
      </c>
      <c r="S24" s="48">
        <v>3.88</v>
      </c>
      <c r="T24" s="103">
        <f t="shared" si="9"/>
        <v>0.57216494845360832</v>
      </c>
      <c r="U24" s="48">
        <v>2</v>
      </c>
      <c r="V24" s="15"/>
      <c r="W24" s="110" t="s">
        <v>3</v>
      </c>
      <c r="X24" s="110">
        <v>0</v>
      </c>
      <c r="Y24" s="15"/>
      <c r="Z24" s="18">
        <v>10309.379999999999</v>
      </c>
      <c r="AA24" s="18">
        <v>618927.49</v>
      </c>
      <c r="AB24" s="55">
        <f t="shared" si="10"/>
        <v>1.6656846184033607E-2</v>
      </c>
      <c r="AC24" s="13">
        <v>0</v>
      </c>
      <c r="AD24" s="31"/>
      <c r="AE24" s="13"/>
      <c r="AF24" s="13"/>
      <c r="AG24" s="31"/>
      <c r="AH24" s="13">
        <v>236</v>
      </c>
      <c r="AI24" s="13">
        <v>3</v>
      </c>
      <c r="AJ24" s="31"/>
      <c r="AK24" s="58">
        <v>18746</v>
      </c>
      <c r="AL24" s="58">
        <v>16542</v>
      </c>
      <c r="AM24" s="101">
        <f t="shared" si="11"/>
        <v>0.88242825136029024</v>
      </c>
      <c r="AN24" s="62">
        <v>0</v>
      </c>
      <c r="AO24" s="37"/>
      <c r="AP24" s="26">
        <v>8.3089526038619174E-2</v>
      </c>
      <c r="AQ24" s="13">
        <v>0</v>
      </c>
      <c r="AR24" s="8" t="s">
        <v>319</v>
      </c>
      <c r="AS24" s="110">
        <v>-1</v>
      </c>
      <c r="AT24" s="33">
        <f t="shared" si="12"/>
        <v>7</v>
      </c>
      <c r="AV24" s="38"/>
    </row>
    <row r="25" spans="1:48" s="25" customFormat="1" ht="15" customHeight="1" x14ac:dyDescent="0.25">
      <c r="A25" s="33">
        <v>203</v>
      </c>
      <c r="B25" s="8" t="s">
        <v>68</v>
      </c>
      <c r="C25" s="8" t="s">
        <v>69</v>
      </c>
      <c r="D25" s="8" t="s">
        <v>53</v>
      </c>
      <c r="E25" s="8" t="s">
        <v>54</v>
      </c>
      <c r="G25" s="238" t="s">
        <v>46</v>
      </c>
      <c r="H25" s="239"/>
      <c r="I25" s="15"/>
      <c r="J25" s="56" t="s">
        <v>2</v>
      </c>
      <c r="K25" s="110">
        <v>3</v>
      </c>
      <c r="L25" s="15"/>
      <c r="M25" s="121">
        <v>24.08</v>
      </c>
      <c r="N25" s="121">
        <v>29.8</v>
      </c>
      <c r="O25" s="116">
        <f t="shared" si="8"/>
        <v>0.80805369127516768</v>
      </c>
      <c r="P25" s="121">
        <v>2</v>
      </c>
      <c r="Q25" s="15"/>
      <c r="R25" s="48">
        <v>12.52</v>
      </c>
      <c r="S25" s="48">
        <v>24.08</v>
      </c>
      <c r="T25" s="104">
        <f t="shared" si="9"/>
        <v>0.51993355481727577</v>
      </c>
      <c r="U25" s="48">
        <v>2</v>
      </c>
      <c r="V25" s="15"/>
      <c r="W25" s="110" t="s">
        <v>3</v>
      </c>
      <c r="X25" s="110">
        <v>0</v>
      </c>
      <c r="Y25" s="15"/>
      <c r="Z25" s="18">
        <v>93032.493336575222</v>
      </c>
      <c r="AA25" s="18">
        <v>1036398.6766634247</v>
      </c>
      <c r="AB25" s="55">
        <f t="shared" si="10"/>
        <v>8.9765160291484972E-2</v>
      </c>
      <c r="AC25" s="13">
        <v>2</v>
      </c>
      <c r="AD25" s="31"/>
      <c r="AE25" s="13"/>
      <c r="AF25" s="13"/>
      <c r="AG25" s="31"/>
      <c r="AH25" s="13">
        <v>287</v>
      </c>
      <c r="AI25" s="13">
        <v>3</v>
      </c>
      <c r="AJ25" s="31"/>
      <c r="AK25" s="58">
        <v>40305</v>
      </c>
      <c r="AL25" s="58">
        <v>22254</v>
      </c>
      <c r="AM25" s="101">
        <f t="shared" si="11"/>
        <v>0.55213993301079267</v>
      </c>
      <c r="AN25" s="62">
        <v>0</v>
      </c>
      <c r="AO25" s="37"/>
      <c r="AP25" s="26">
        <v>-6.7579908675799161E-2</v>
      </c>
      <c r="AQ25" s="13">
        <v>2</v>
      </c>
      <c r="AR25" s="8" t="s">
        <v>319</v>
      </c>
      <c r="AS25" s="110">
        <v>-1</v>
      </c>
      <c r="AT25" s="33">
        <f t="shared" si="12"/>
        <v>13</v>
      </c>
      <c r="AV25" s="38"/>
    </row>
    <row r="26" spans="1:48" s="25" customFormat="1" ht="15" customHeight="1" x14ac:dyDescent="0.25">
      <c r="A26" s="33">
        <v>203</v>
      </c>
      <c r="B26" s="8" t="s">
        <v>70</v>
      </c>
      <c r="C26" s="8" t="s">
        <v>71</v>
      </c>
      <c r="D26" s="8" t="s">
        <v>53</v>
      </c>
      <c r="E26" s="8" t="s">
        <v>54</v>
      </c>
      <c r="G26" s="238" t="s">
        <v>46</v>
      </c>
      <c r="H26" s="239"/>
      <c r="I26" s="15"/>
      <c r="J26" s="263" t="s">
        <v>328</v>
      </c>
      <c r="K26" s="264"/>
      <c r="L26" s="15"/>
      <c r="M26" s="121">
        <v>3.3</v>
      </c>
      <c r="N26" s="121">
        <v>4.87</v>
      </c>
      <c r="O26" s="113">
        <f t="shared" si="8"/>
        <v>0.67761806981519501</v>
      </c>
      <c r="P26" s="121">
        <v>0</v>
      </c>
      <c r="Q26" s="15"/>
      <c r="R26" s="48">
        <v>2</v>
      </c>
      <c r="S26" s="48">
        <v>3.3</v>
      </c>
      <c r="T26" s="104">
        <f t="shared" si="9"/>
        <v>0.60606060606060608</v>
      </c>
      <c r="U26" s="48">
        <v>2</v>
      </c>
      <c r="V26" s="15"/>
      <c r="W26" s="110" t="s">
        <v>2</v>
      </c>
      <c r="X26" s="110">
        <v>1</v>
      </c>
      <c r="Y26" s="15"/>
      <c r="Z26" s="18">
        <v>21179.82</v>
      </c>
      <c r="AA26" s="18">
        <v>243172.83</v>
      </c>
      <c r="AB26" s="55">
        <f t="shared" si="10"/>
        <v>8.7097806115921758E-2</v>
      </c>
      <c r="AC26" s="13">
        <v>2</v>
      </c>
      <c r="AD26" s="31"/>
      <c r="AE26" s="13"/>
      <c r="AF26" s="13"/>
      <c r="AG26" s="31"/>
      <c r="AH26" s="13">
        <v>218</v>
      </c>
      <c r="AI26" s="13">
        <v>3</v>
      </c>
      <c r="AJ26" s="31"/>
      <c r="AK26" s="58">
        <v>9739</v>
      </c>
      <c r="AL26" s="58">
        <v>7068</v>
      </c>
      <c r="AM26" s="101">
        <f>AL26/AK26</f>
        <v>0.72574186261423146</v>
      </c>
      <c r="AN26" s="62">
        <v>0</v>
      </c>
      <c r="AO26" s="37"/>
      <c r="AP26" s="26">
        <v>-7.1537290715372945E-2</v>
      </c>
      <c r="AQ26" s="13">
        <v>2</v>
      </c>
      <c r="AR26" s="8" t="s">
        <v>319</v>
      </c>
      <c r="AS26" s="110">
        <v>-1</v>
      </c>
      <c r="AT26" s="33">
        <f t="shared" si="12"/>
        <v>9</v>
      </c>
      <c r="AV26" s="38"/>
    </row>
    <row r="27" spans="1:48" s="25" customFormat="1" ht="15" customHeight="1" x14ac:dyDescent="0.25">
      <c r="A27" s="33">
        <v>203</v>
      </c>
      <c r="B27" s="8" t="s">
        <v>72</v>
      </c>
      <c r="C27" s="8" t="s">
        <v>311</v>
      </c>
      <c r="D27" s="8" t="s">
        <v>53</v>
      </c>
      <c r="E27" s="8" t="s">
        <v>54</v>
      </c>
      <c r="G27" s="257" t="s">
        <v>46</v>
      </c>
      <c r="H27" s="258"/>
      <c r="I27" s="15"/>
      <c r="J27" s="155" t="s">
        <v>2</v>
      </c>
      <c r="K27" s="74">
        <v>3</v>
      </c>
      <c r="L27" s="15"/>
      <c r="M27" s="117">
        <v>6</v>
      </c>
      <c r="N27" s="117">
        <v>7.41</v>
      </c>
      <c r="O27" s="128">
        <f t="shared" si="8"/>
        <v>0.80971659919028338</v>
      </c>
      <c r="P27" s="117">
        <v>2</v>
      </c>
      <c r="Q27" s="15"/>
      <c r="R27" s="119">
        <v>5</v>
      </c>
      <c r="S27" s="119">
        <v>6</v>
      </c>
      <c r="T27" s="122">
        <f t="shared" si="9"/>
        <v>0.83333333333333337</v>
      </c>
      <c r="U27" s="119">
        <v>2</v>
      </c>
      <c r="V27" s="15"/>
      <c r="W27" s="74" t="s">
        <v>2</v>
      </c>
      <c r="X27" s="74">
        <v>1</v>
      </c>
      <c r="Y27" s="15"/>
      <c r="Z27" s="18">
        <v>0</v>
      </c>
      <c r="AA27" s="18">
        <v>59619.423752000002</v>
      </c>
      <c r="AB27" s="55">
        <f t="shared" si="10"/>
        <v>0</v>
      </c>
      <c r="AC27" s="13">
        <v>-1</v>
      </c>
      <c r="AD27" s="31"/>
      <c r="AE27" s="13"/>
      <c r="AF27" s="13"/>
      <c r="AG27" s="31"/>
      <c r="AH27" s="13">
        <v>74</v>
      </c>
      <c r="AI27" s="13">
        <v>-1</v>
      </c>
      <c r="AJ27" s="31"/>
      <c r="AK27" s="58">
        <v>309</v>
      </c>
      <c r="AL27" s="58">
        <v>50</v>
      </c>
      <c r="AM27" s="101">
        <f t="shared" si="11"/>
        <v>0.16181229773462782</v>
      </c>
      <c r="AN27" s="45">
        <v>2</v>
      </c>
      <c r="AO27" s="36"/>
      <c r="AP27" s="76">
        <v>-2.7230833682446675E-2</v>
      </c>
      <c r="AQ27" s="13">
        <v>1</v>
      </c>
      <c r="AR27" s="8" t="s">
        <v>320</v>
      </c>
      <c r="AS27" s="110">
        <v>1</v>
      </c>
      <c r="AT27" s="33">
        <f t="shared" si="12"/>
        <v>10</v>
      </c>
      <c r="AV27" s="38"/>
    </row>
    <row r="28" spans="1:48" s="25" customFormat="1" ht="15" customHeight="1" x14ac:dyDescent="0.25">
      <c r="A28" s="33">
        <v>203</v>
      </c>
      <c r="B28" s="8" t="s">
        <v>73</v>
      </c>
      <c r="C28" s="8" t="s">
        <v>74</v>
      </c>
      <c r="D28" s="8" t="s">
        <v>75</v>
      </c>
      <c r="E28" s="8" t="s">
        <v>76</v>
      </c>
      <c r="G28" s="111">
        <v>1</v>
      </c>
      <c r="H28" s="127">
        <v>3</v>
      </c>
      <c r="I28" s="110"/>
      <c r="J28" s="56" t="s">
        <v>2</v>
      </c>
      <c r="K28" s="110">
        <v>3</v>
      </c>
      <c r="L28" s="110"/>
      <c r="M28" s="110">
        <v>13.71</v>
      </c>
      <c r="N28" s="110">
        <v>17.079999999999998</v>
      </c>
      <c r="O28" s="69">
        <f t="shared" si="8"/>
        <v>0.80269320843091352</v>
      </c>
      <c r="P28" s="110">
        <v>2</v>
      </c>
      <c r="Q28" s="151"/>
      <c r="R28" s="48">
        <v>3.91</v>
      </c>
      <c r="S28" s="48">
        <v>13.71</v>
      </c>
      <c r="T28" s="56">
        <f t="shared" si="9"/>
        <v>0.28519328956965717</v>
      </c>
      <c r="U28" s="48">
        <v>1</v>
      </c>
      <c r="V28" s="151"/>
      <c r="W28" s="110" t="s">
        <v>2</v>
      </c>
      <c r="X28" s="110">
        <v>1</v>
      </c>
      <c r="Y28" s="15"/>
      <c r="Z28" s="10">
        <v>34631.31126600015</v>
      </c>
      <c r="AA28" s="77">
        <v>666366.30873399985</v>
      </c>
      <c r="AB28" s="55">
        <f t="shared" si="10"/>
        <v>5.1970381473509158E-2</v>
      </c>
      <c r="AC28" s="8">
        <v>2</v>
      </c>
      <c r="AD28" s="9"/>
      <c r="AE28" s="8"/>
      <c r="AF28" s="8"/>
      <c r="AG28" s="9"/>
      <c r="AH28" s="11">
        <v>240</v>
      </c>
      <c r="AI28" s="8">
        <v>3</v>
      </c>
      <c r="AJ28" s="9"/>
      <c r="AK28" s="58">
        <v>19574</v>
      </c>
      <c r="AL28" s="58">
        <v>251</v>
      </c>
      <c r="AM28" s="101">
        <f t="shared" si="11"/>
        <v>1.2823132727086952E-2</v>
      </c>
      <c r="AN28" s="45">
        <v>3</v>
      </c>
      <c r="AO28" s="106"/>
      <c r="AP28" s="26">
        <v>-6.4117242958553044E-3</v>
      </c>
      <c r="AQ28" s="13">
        <v>1</v>
      </c>
      <c r="AR28" s="8" t="s">
        <v>319</v>
      </c>
      <c r="AS28" s="110">
        <v>-1</v>
      </c>
      <c r="AT28" s="152">
        <f t="shared" si="12"/>
        <v>18</v>
      </c>
      <c r="AV28" s="38"/>
    </row>
    <row r="29" spans="1:48" s="25" customFormat="1" ht="15" customHeight="1" x14ac:dyDescent="0.25">
      <c r="A29" s="33">
        <v>203</v>
      </c>
      <c r="B29" s="8" t="s">
        <v>55</v>
      </c>
      <c r="C29" s="8" t="s">
        <v>56</v>
      </c>
      <c r="D29" s="8" t="s">
        <v>75</v>
      </c>
      <c r="E29" s="8" t="s">
        <v>76</v>
      </c>
      <c r="G29" s="91">
        <v>0</v>
      </c>
      <c r="H29" s="14">
        <v>-1</v>
      </c>
      <c r="I29" s="15"/>
      <c r="J29" s="136" t="s">
        <v>2</v>
      </c>
      <c r="K29" s="14">
        <v>3</v>
      </c>
      <c r="L29" s="15"/>
      <c r="M29" s="118">
        <v>1.1100000000000001</v>
      </c>
      <c r="N29" s="118">
        <v>2.63</v>
      </c>
      <c r="O29" s="150">
        <f t="shared" ref="O29:O40" si="13">M29/N29</f>
        <v>0.42205323193916355</v>
      </c>
      <c r="P29" s="118">
        <v>0</v>
      </c>
      <c r="Q29" s="15"/>
      <c r="R29" s="120">
        <v>1.1100000000000001</v>
      </c>
      <c r="S29" s="120">
        <v>1.1100000000000001</v>
      </c>
      <c r="T29" s="123">
        <f t="shared" ref="T29:T40" si="14">R29/S29</f>
        <v>1</v>
      </c>
      <c r="U29" s="120">
        <v>2</v>
      </c>
      <c r="V29" s="15"/>
      <c r="W29" s="14" t="s">
        <v>3</v>
      </c>
      <c r="X29" s="14">
        <v>0</v>
      </c>
      <c r="Y29" s="15"/>
      <c r="Z29" s="10">
        <v>26482.409305900015</v>
      </c>
      <c r="AA29" s="77">
        <v>211286.90069409998</v>
      </c>
      <c r="AB29" s="55">
        <f t="shared" ref="AB29:AB40" si="15">Z29/AA29</f>
        <v>0.12533862354411218</v>
      </c>
      <c r="AC29" s="8">
        <v>3</v>
      </c>
      <c r="AD29" s="9"/>
      <c r="AE29" s="8"/>
      <c r="AF29" s="8"/>
      <c r="AG29" s="9"/>
      <c r="AH29" s="11">
        <v>290</v>
      </c>
      <c r="AI29" s="8">
        <v>3</v>
      </c>
      <c r="AJ29" s="9"/>
      <c r="AK29" s="58">
        <v>6817</v>
      </c>
      <c r="AL29" s="58">
        <v>3670</v>
      </c>
      <c r="AM29" s="101">
        <f t="shared" ref="AM29:AM39" si="16">AL29/AK29</f>
        <v>0.53835998239694882</v>
      </c>
      <c r="AN29" s="45">
        <v>0</v>
      </c>
      <c r="AO29" s="36"/>
      <c r="AP29" s="26">
        <v>-5.2896725440806099E-2</v>
      </c>
      <c r="AQ29" s="8">
        <v>2</v>
      </c>
      <c r="AR29" s="8" t="s">
        <v>319</v>
      </c>
      <c r="AS29" s="110">
        <v>-1</v>
      </c>
      <c r="AT29" s="33">
        <f t="shared" si="12"/>
        <v>11</v>
      </c>
      <c r="AV29" s="38"/>
    </row>
    <row r="30" spans="1:48" s="25" customFormat="1" ht="15" customHeight="1" x14ac:dyDescent="0.25">
      <c r="A30" s="33">
        <v>203</v>
      </c>
      <c r="B30" s="8" t="s">
        <v>77</v>
      </c>
      <c r="C30" s="8" t="s">
        <v>78</v>
      </c>
      <c r="D30" s="8" t="s">
        <v>75</v>
      </c>
      <c r="E30" s="8" t="s">
        <v>76</v>
      </c>
      <c r="G30" s="44">
        <v>1</v>
      </c>
      <c r="H30" s="110">
        <v>3</v>
      </c>
      <c r="I30" s="15"/>
      <c r="J30" s="56" t="s">
        <v>3</v>
      </c>
      <c r="K30" s="110">
        <v>-1</v>
      </c>
      <c r="L30" s="15"/>
      <c r="M30" s="121">
        <v>0.8</v>
      </c>
      <c r="N30" s="121">
        <v>1.88</v>
      </c>
      <c r="O30" s="97">
        <f t="shared" si="13"/>
        <v>0.42553191489361708</v>
      </c>
      <c r="P30" s="121">
        <v>0</v>
      </c>
      <c r="Q30" s="15"/>
      <c r="R30" s="48">
        <v>0.11</v>
      </c>
      <c r="S30" s="48">
        <v>0.8</v>
      </c>
      <c r="T30" s="103">
        <f t="shared" si="14"/>
        <v>0.13749999999999998</v>
      </c>
      <c r="U30" s="48">
        <v>0</v>
      </c>
      <c r="V30" s="15"/>
      <c r="W30" s="110" t="s">
        <v>3</v>
      </c>
      <c r="X30" s="110">
        <v>0</v>
      </c>
      <c r="Y30" s="15"/>
      <c r="Z30" s="79">
        <v>0</v>
      </c>
      <c r="AA30" s="77">
        <v>42956.940312539991</v>
      </c>
      <c r="AB30" s="55">
        <f t="shared" si="15"/>
        <v>0</v>
      </c>
      <c r="AC30" s="8">
        <v>-1</v>
      </c>
      <c r="AD30" s="9"/>
      <c r="AE30" s="8"/>
      <c r="AF30" s="8"/>
      <c r="AG30" s="9"/>
      <c r="AH30" s="11">
        <v>53</v>
      </c>
      <c r="AI30" s="8">
        <v>-1</v>
      </c>
      <c r="AJ30" s="9"/>
      <c r="AK30" s="58">
        <v>279</v>
      </c>
      <c r="AL30" s="58">
        <v>1</v>
      </c>
      <c r="AM30" s="101">
        <f t="shared" si="16"/>
        <v>3.5842293906810036E-3</v>
      </c>
      <c r="AN30" s="45">
        <v>3</v>
      </c>
      <c r="AO30" s="36"/>
      <c r="AP30" s="26">
        <v>-3.2058621479276522E-3</v>
      </c>
      <c r="AQ30" s="8">
        <v>1</v>
      </c>
      <c r="AR30" s="8" t="s">
        <v>263</v>
      </c>
      <c r="AS30" s="110">
        <v>0</v>
      </c>
      <c r="AT30" s="33">
        <f t="shared" si="12"/>
        <v>4</v>
      </c>
      <c r="AV30" s="38"/>
    </row>
    <row r="31" spans="1:48" s="25" customFormat="1" ht="15" customHeight="1" x14ac:dyDescent="0.25">
      <c r="A31" s="33">
        <v>203</v>
      </c>
      <c r="B31" s="8" t="s">
        <v>79</v>
      </c>
      <c r="C31" s="8" t="s">
        <v>80</v>
      </c>
      <c r="D31" s="8" t="s">
        <v>75</v>
      </c>
      <c r="E31" s="8" t="s">
        <v>76</v>
      </c>
      <c r="G31" s="113">
        <v>0.8</v>
      </c>
      <c r="H31" s="154">
        <v>3</v>
      </c>
      <c r="I31" s="15"/>
      <c r="J31" s="56" t="s">
        <v>2</v>
      </c>
      <c r="K31" s="110">
        <v>3</v>
      </c>
      <c r="L31" s="15"/>
      <c r="M31" s="121">
        <v>0.33</v>
      </c>
      <c r="N31" s="121">
        <v>5.52</v>
      </c>
      <c r="O31" s="113">
        <f t="shared" si="13"/>
        <v>5.9782608695652183E-2</v>
      </c>
      <c r="P31" s="121">
        <v>0</v>
      </c>
      <c r="Q31" s="15"/>
      <c r="R31" s="48">
        <v>0</v>
      </c>
      <c r="S31" s="48">
        <v>0.33</v>
      </c>
      <c r="T31" s="104">
        <f t="shared" si="14"/>
        <v>0</v>
      </c>
      <c r="U31" s="48">
        <v>0</v>
      </c>
      <c r="V31" s="15"/>
      <c r="W31" s="110" t="s">
        <v>2</v>
      </c>
      <c r="X31" s="110">
        <v>1</v>
      </c>
      <c r="Y31" s="15"/>
      <c r="Z31" s="10">
        <v>31836.235035161953</v>
      </c>
      <c r="AA31" s="77">
        <v>334685.65496483806</v>
      </c>
      <c r="AB31" s="55">
        <f t="shared" si="15"/>
        <v>9.5122795264430002E-2</v>
      </c>
      <c r="AC31" s="8">
        <v>2</v>
      </c>
      <c r="AD31" s="9"/>
      <c r="AE31" s="8"/>
      <c r="AF31" s="8"/>
      <c r="AG31" s="9"/>
      <c r="AH31" s="11">
        <v>240</v>
      </c>
      <c r="AI31" s="8">
        <v>3</v>
      </c>
      <c r="AJ31" s="9"/>
      <c r="AK31" s="58">
        <v>9832</v>
      </c>
      <c r="AL31" s="58">
        <v>85</v>
      </c>
      <c r="AM31" s="101">
        <f t="shared" si="16"/>
        <v>8.6452400325467867E-3</v>
      </c>
      <c r="AN31" s="45">
        <v>3</v>
      </c>
      <c r="AO31" s="36"/>
      <c r="AP31" s="26">
        <v>3.2058621479276522E-3</v>
      </c>
      <c r="AQ31" s="8">
        <v>0</v>
      </c>
      <c r="AR31" s="8" t="s">
        <v>319</v>
      </c>
      <c r="AS31" s="110">
        <v>-1</v>
      </c>
      <c r="AT31" s="33">
        <f t="shared" si="12"/>
        <v>14</v>
      </c>
      <c r="AV31" s="38"/>
    </row>
    <row r="32" spans="1:48" s="25" customFormat="1" ht="15" customHeight="1" x14ac:dyDescent="0.25">
      <c r="A32" s="33">
        <v>203</v>
      </c>
      <c r="B32" s="8" t="s">
        <v>81</v>
      </c>
      <c r="C32" s="8" t="s">
        <v>82</v>
      </c>
      <c r="D32" s="8" t="s">
        <v>75</v>
      </c>
      <c r="E32" s="8" t="s">
        <v>76</v>
      </c>
      <c r="G32" s="111">
        <v>1</v>
      </c>
      <c r="H32" s="110">
        <v>3</v>
      </c>
      <c r="I32" s="15"/>
      <c r="J32" s="56" t="s">
        <v>2</v>
      </c>
      <c r="K32" s="110">
        <v>3</v>
      </c>
      <c r="L32" s="15"/>
      <c r="M32" s="121">
        <v>7.25</v>
      </c>
      <c r="N32" s="121">
        <v>8.8800000000000008</v>
      </c>
      <c r="O32" s="113">
        <f t="shared" si="13"/>
        <v>0.81644144144144137</v>
      </c>
      <c r="P32" s="121">
        <v>2</v>
      </c>
      <c r="Q32" s="15"/>
      <c r="R32" s="48">
        <v>3.5</v>
      </c>
      <c r="S32" s="48">
        <v>7.25</v>
      </c>
      <c r="T32" s="161">
        <f t="shared" si="14"/>
        <v>0.48275862068965519</v>
      </c>
      <c r="U32" s="48">
        <v>1</v>
      </c>
      <c r="V32" s="15"/>
      <c r="W32" s="110" t="s">
        <v>2</v>
      </c>
      <c r="X32" s="110">
        <v>1</v>
      </c>
      <c r="Y32" s="15"/>
      <c r="Z32" s="10">
        <v>25938.099416645826</v>
      </c>
      <c r="AA32" s="77">
        <v>538250.27058335417</v>
      </c>
      <c r="AB32" s="55">
        <f t="shared" si="15"/>
        <v>4.8189663497120373E-2</v>
      </c>
      <c r="AC32" s="8">
        <v>1</v>
      </c>
      <c r="AD32" s="9"/>
      <c r="AE32" s="8"/>
      <c r="AF32" s="8"/>
      <c r="AG32" s="9"/>
      <c r="AH32" s="11">
        <v>231</v>
      </c>
      <c r="AI32" s="8">
        <v>3</v>
      </c>
      <c r="AJ32" s="9"/>
      <c r="AK32" s="58">
        <v>15685</v>
      </c>
      <c r="AL32" s="58">
        <v>602</v>
      </c>
      <c r="AM32" s="101">
        <f t="shared" si="16"/>
        <v>3.8380618425247051E-2</v>
      </c>
      <c r="AN32" s="45">
        <v>3</v>
      </c>
      <c r="AO32" s="36"/>
      <c r="AP32" s="26">
        <v>-2.7478818410809377E-3</v>
      </c>
      <c r="AQ32" s="8">
        <v>1</v>
      </c>
      <c r="AR32" s="8" t="s">
        <v>319</v>
      </c>
      <c r="AS32" s="110">
        <v>-1</v>
      </c>
      <c r="AT32" s="33">
        <f t="shared" si="12"/>
        <v>17</v>
      </c>
      <c r="AV32" s="38"/>
    </row>
    <row r="33" spans="1:48" s="25" customFormat="1" ht="15" customHeight="1" x14ac:dyDescent="0.25">
      <c r="A33" s="33">
        <v>203</v>
      </c>
      <c r="B33" s="8" t="s">
        <v>83</v>
      </c>
      <c r="C33" s="8" t="s">
        <v>84</v>
      </c>
      <c r="D33" s="8" t="s">
        <v>75</v>
      </c>
      <c r="E33" s="8" t="s">
        <v>76</v>
      </c>
      <c r="G33" s="111">
        <v>1</v>
      </c>
      <c r="H33" s="110">
        <v>3</v>
      </c>
      <c r="I33" s="15"/>
      <c r="J33" s="56" t="s">
        <v>2</v>
      </c>
      <c r="K33" s="110">
        <v>3</v>
      </c>
      <c r="L33" s="15"/>
      <c r="M33" s="121">
        <v>1.1100000000000001</v>
      </c>
      <c r="N33" s="121">
        <v>4.2699999999999996</v>
      </c>
      <c r="O33" s="113">
        <f t="shared" si="13"/>
        <v>0.25995316159250592</v>
      </c>
      <c r="P33" s="121">
        <v>0</v>
      </c>
      <c r="Q33" s="15"/>
      <c r="R33" s="48">
        <v>0</v>
      </c>
      <c r="S33" s="48">
        <v>1.1100000000000001</v>
      </c>
      <c r="T33" s="104">
        <f t="shared" si="14"/>
        <v>0</v>
      </c>
      <c r="U33" s="48">
        <v>0</v>
      </c>
      <c r="V33" s="15"/>
      <c r="W33" s="110" t="s">
        <v>3</v>
      </c>
      <c r="X33" s="110">
        <v>0</v>
      </c>
      <c r="Y33" s="15"/>
      <c r="Z33" s="10">
        <v>12762.854055264295</v>
      </c>
      <c r="AA33" s="77">
        <v>146029.90594473568</v>
      </c>
      <c r="AB33" s="55">
        <f t="shared" si="15"/>
        <v>8.7398906221951109E-2</v>
      </c>
      <c r="AC33" s="8">
        <v>2</v>
      </c>
      <c r="AD33" s="9"/>
      <c r="AE33" s="8"/>
      <c r="AF33" s="8"/>
      <c r="AG33" s="9"/>
      <c r="AH33" s="11">
        <v>200</v>
      </c>
      <c r="AI33" s="8">
        <v>3</v>
      </c>
      <c r="AJ33" s="9"/>
      <c r="AK33" s="58">
        <v>4176</v>
      </c>
      <c r="AL33" s="58">
        <v>2564</v>
      </c>
      <c r="AM33" s="101">
        <f t="shared" si="16"/>
        <v>0.61398467432950188</v>
      </c>
      <c r="AN33" s="45">
        <v>0</v>
      </c>
      <c r="AO33" s="36"/>
      <c r="AP33" s="26">
        <v>3.6638424547743667E-3</v>
      </c>
      <c r="AQ33" s="8">
        <v>0</v>
      </c>
      <c r="AR33" s="8" t="s">
        <v>319</v>
      </c>
      <c r="AS33" s="110">
        <v>-1</v>
      </c>
      <c r="AT33" s="33">
        <f t="shared" si="12"/>
        <v>10</v>
      </c>
      <c r="AV33" s="38"/>
    </row>
    <row r="34" spans="1:48" s="25" customFormat="1" ht="15" customHeight="1" x14ac:dyDescent="0.25">
      <c r="A34" s="33">
        <v>203</v>
      </c>
      <c r="B34" s="8" t="s">
        <v>85</v>
      </c>
      <c r="C34" s="8" t="s">
        <v>86</v>
      </c>
      <c r="D34" s="8" t="s">
        <v>75</v>
      </c>
      <c r="E34" s="8" t="s">
        <v>76</v>
      </c>
      <c r="G34" s="111">
        <v>1</v>
      </c>
      <c r="H34" s="110">
        <v>3</v>
      </c>
      <c r="I34" s="15"/>
      <c r="J34" s="56" t="s">
        <v>2</v>
      </c>
      <c r="K34" s="110">
        <v>3</v>
      </c>
      <c r="L34" s="15"/>
      <c r="M34" s="140">
        <v>9.7200000000000006</v>
      </c>
      <c r="N34" s="140">
        <v>11.66</v>
      </c>
      <c r="O34" s="97">
        <f>M34/N34</f>
        <v>0.83361921097770164</v>
      </c>
      <c r="P34" s="140">
        <v>2</v>
      </c>
      <c r="Q34" s="15"/>
      <c r="R34" s="48">
        <v>5.27</v>
      </c>
      <c r="S34" s="48">
        <v>9.7200000000000006</v>
      </c>
      <c r="T34" s="103">
        <f t="shared" si="14"/>
        <v>0.54218106995884763</v>
      </c>
      <c r="U34" s="48">
        <v>2</v>
      </c>
      <c r="V34" s="15"/>
      <c r="W34" s="110" t="s">
        <v>2</v>
      </c>
      <c r="X34" s="110">
        <v>1</v>
      </c>
      <c r="Y34" s="15"/>
      <c r="Z34" s="10">
        <v>71262.266029418446</v>
      </c>
      <c r="AA34" s="77">
        <v>745437.13397058158</v>
      </c>
      <c r="AB34" s="55">
        <f t="shared" si="15"/>
        <v>9.559795559129039E-2</v>
      </c>
      <c r="AC34" s="8">
        <v>2</v>
      </c>
      <c r="AD34" s="9"/>
      <c r="AE34" s="8"/>
      <c r="AF34" s="8"/>
      <c r="AG34" s="9"/>
      <c r="AH34" s="11">
        <v>246</v>
      </c>
      <c r="AI34" s="8">
        <v>3</v>
      </c>
      <c r="AJ34" s="9"/>
      <c r="AK34" s="58">
        <v>22976</v>
      </c>
      <c r="AL34" s="58">
        <v>4123</v>
      </c>
      <c r="AM34" s="101">
        <f t="shared" si="16"/>
        <v>0.17944811977715877</v>
      </c>
      <c r="AN34" s="45">
        <v>2</v>
      </c>
      <c r="AO34" s="36"/>
      <c r="AP34" s="26">
        <v>-2.6104877490267929E-2</v>
      </c>
      <c r="AQ34" s="8">
        <v>1</v>
      </c>
      <c r="AR34" s="8" t="s">
        <v>319</v>
      </c>
      <c r="AS34" s="110">
        <v>-1</v>
      </c>
      <c r="AT34" s="33">
        <f t="shared" si="12"/>
        <v>18</v>
      </c>
      <c r="AV34" s="38"/>
    </row>
    <row r="35" spans="1:48" s="25" customFormat="1" ht="15" customHeight="1" x14ac:dyDescent="0.25">
      <c r="A35" s="33">
        <v>203</v>
      </c>
      <c r="B35" s="8" t="s">
        <v>87</v>
      </c>
      <c r="C35" s="8" t="s">
        <v>88</v>
      </c>
      <c r="D35" s="8" t="s">
        <v>75</v>
      </c>
      <c r="E35" s="8" t="s">
        <v>76</v>
      </c>
      <c r="G35" s="111">
        <v>1</v>
      </c>
      <c r="H35" s="110">
        <v>3</v>
      </c>
      <c r="I35" s="15"/>
      <c r="J35" s="56" t="s">
        <v>2</v>
      </c>
      <c r="K35" s="110">
        <v>3</v>
      </c>
      <c r="L35" s="15"/>
      <c r="M35" s="140">
        <v>6.63</v>
      </c>
      <c r="N35" s="140">
        <v>8.2200000000000006</v>
      </c>
      <c r="O35" s="143">
        <f t="shared" si="13"/>
        <v>0.80656934306569339</v>
      </c>
      <c r="P35" s="140">
        <v>2</v>
      </c>
      <c r="Q35" s="15"/>
      <c r="R35" s="48">
        <v>2.33</v>
      </c>
      <c r="S35" s="48">
        <v>6.63</v>
      </c>
      <c r="T35" s="104">
        <f t="shared" si="14"/>
        <v>0.35143288084464558</v>
      </c>
      <c r="U35" s="48">
        <v>1</v>
      </c>
      <c r="V35" s="15"/>
      <c r="W35" s="110" t="s">
        <v>2</v>
      </c>
      <c r="X35" s="110">
        <v>1</v>
      </c>
      <c r="Y35" s="15"/>
      <c r="Z35" s="10">
        <v>17154.17599160003</v>
      </c>
      <c r="AA35" s="77">
        <v>449817.94400839997</v>
      </c>
      <c r="AB35" s="55">
        <f t="shared" si="15"/>
        <v>3.813581965791852E-2</v>
      </c>
      <c r="AC35" s="8">
        <v>1</v>
      </c>
      <c r="AD35" s="9"/>
      <c r="AE35" s="8"/>
      <c r="AF35" s="8"/>
      <c r="AG35" s="9"/>
      <c r="AH35" s="11">
        <v>230</v>
      </c>
      <c r="AI35" s="8">
        <v>3</v>
      </c>
      <c r="AJ35" s="9"/>
      <c r="AK35" s="58">
        <v>12643</v>
      </c>
      <c r="AL35" s="58">
        <v>611</v>
      </c>
      <c r="AM35" s="101">
        <f t="shared" si="16"/>
        <v>4.8327137546468404E-2</v>
      </c>
      <c r="AN35" s="45">
        <v>3</v>
      </c>
      <c r="AO35" s="36"/>
      <c r="AP35" s="26">
        <v>1.144950767117014E-2</v>
      </c>
      <c r="AQ35" s="8">
        <v>0</v>
      </c>
      <c r="AR35" s="8" t="s">
        <v>320</v>
      </c>
      <c r="AS35" s="110">
        <v>1</v>
      </c>
      <c r="AT35" s="33">
        <f t="shared" si="12"/>
        <v>18</v>
      </c>
      <c r="AV35" s="38"/>
    </row>
    <row r="36" spans="1:48" s="25" customFormat="1" ht="15" customHeight="1" x14ac:dyDescent="0.25">
      <c r="A36" s="33">
        <v>203</v>
      </c>
      <c r="B36" s="8" t="s">
        <v>57</v>
      </c>
      <c r="C36" s="8" t="s">
        <v>89</v>
      </c>
      <c r="D36" s="8" t="s">
        <v>75</v>
      </c>
      <c r="E36" s="8" t="s">
        <v>76</v>
      </c>
      <c r="G36" s="111">
        <v>1</v>
      </c>
      <c r="H36" s="110">
        <v>3</v>
      </c>
      <c r="I36" s="15"/>
      <c r="J36" s="56" t="s">
        <v>2</v>
      </c>
      <c r="K36" s="110">
        <v>3</v>
      </c>
      <c r="L36" s="15"/>
      <c r="M36" s="140">
        <v>0.77</v>
      </c>
      <c r="N36" s="140">
        <v>1.8</v>
      </c>
      <c r="O36" s="97">
        <f t="shared" si="13"/>
        <v>0.42777777777777776</v>
      </c>
      <c r="P36" s="140">
        <v>0</v>
      </c>
      <c r="Q36" s="15"/>
      <c r="R36" s="48">
        <v>0.77</v>
      </c>
      <c r="S36" s="48">
        <v>0.77</v>
      </c>
      <c r="T36" s="103">
        <f t="shared" si="14"/>
        <v>1</v>
      </c>
      <c r="U36" s="48">
        <v>2</v>
      </c>
      <c r="V36" s="15"/>
      <c r="W36" s="110" t="s">
        <v>3</v>
      </c>
      <c r="X36" s="110">
        <v>0</v>
      </c>
      <c r="Y36" s="15"/>
      <c r="Z36" s="10">
        <v>0</v>
      </c>
      <c r="AA36" s="77">
        <v>99520.579354959991</v>
      </c>
      <c r="AB36" s="55">
        <f t="shared" si="15"/>
        <v>0</v>
      </c>
      <c r="AC36" s="8">
        <v>-1</v>
      </c>
      <c r="AD36" s="9"/>
      <c r="AE36" s="8"/>
      <c r="AF36" s="8"/>
      <c r="AG36" s="9"/>
      <c r="AH36" s="11">
        <v>204</v>
      </c>
      <c r="AI36" s="8">
        <v>3</v>
      </c>
      <c r="AJ36" s="9"/>
      <c r="AK36" s="58">
        <v>2926</v>
      </c>
      <c r="AL36" s="58">
        <v>463</v>
      </c>
      <c r="AM36" s="101">
        <f t="shared" si="16"/>
        <v>0.15823650034176351</v>
      </c>
      <c r="AN36" s="45">
        <v>2</v>
      </c>
      <c r="AO36" s="36"/>
      <c r="AP36" s="26">
        <v>-7.5566750629723012E-2</v>
      </c>
      <c r="AQ36" s="8">
        <v>2</v>
      </c>
      <c r="AR36" s="8" t="s">
        <v>319</v>
      </c>
      <c r="AS36" s="110">
        <v>-1</v>
      </c>
      <c r="AT36" s="33">
        <f t="shared" si="12"/>
        <v>13</v>
      </c>
      <c r="AV36" s="38"/>
    </row>
    <row r="37" spans="1:48" s="25" customFormat="1" ht="15" customHeight="1" x14ac:dyDescent="0.25">
      <c r="A37" s="33">
        <v>203</v>
      </c>
      <c r="B37" s="8" t="s">
        <v>90</v>
      </c>
      <c r="C37" s="8" t="s">
        <v>91</v>
      </c>
      <c r="D37" s="8" t="s">
        <v>75</v>
      </c>
      <c r="E37" s="8" t="s">
        <v>76</v>
      </c>
      <c r="G37" s="111">
        <v>1</v>
      </c>
      <c r="H37" s="110">
        <v>3</v>
      </c>
      <c r="I37" s="15"/>
      <c r="J37" s="56" t="s">
        <v>2</v>
      </c>
      <c r="K37" s="110">
        <v>3</v>
      </c>
      <c r="L37" s="15"/>
      <c r="M37" s="140">
        <v>2.2999999999999998</v>
      </c>
      <c r="N37" s="140">
        <v>4.38</v>
      </c>
      <c r="O37" s="113">
        <f t="shared" si="13"/>
        <v>0.52511415525114158</v>
      </c>
      <c r="P37" s="140">
        <v>0</v>
      </c>
      <c r="Q37" s="15"/>
      <c r="R37" s="48">
        <v>0</v>
      </c>
      <c r="S37" s="48">
        <v>2.2999999999999998</v>
      </c>
      <c r="T37" s="104">
        <f t="shared" si="14"/>
        <v>0</v>
      </c>
      <c r="U37" s="48">
        <v>0</v>
      </c>
      <c r="V37" s="15"/>
      <c r="W37" s="110" t="s">
        <v>3</v>
      </c>
      <c r="X37" s="110">
        <v>0</v>
      </c>
      <c r="Y37" s="15"/>
      <c r="Z37" s="10">
        <v>73493.656053277839</v>
      </c>
      <c r="AA37" s="77">
        <v>319299.09394672216</v>
      </c>
      <c r="AB37" s="55">
        <f t="shared" si="15"/>
        <v>0.23017182775201014</v>
      </c>
      <c r="AC37" s="8">
        <v>3</v>
      </c>
      <c r="AD37" s="9"/>
      <c r="AE37" s="8"/>
      <c r="AF37" s="8"/>
      <c r="AG37" s="9"/>
      <c r="AH37" s="11">
        <v>229</v>
      </c>
      <c r="AI37" s="8">
        <v>3</v>
      </c>
      <c r="AJ37" s="9"/>
      <c r="AK37" s="58">
        <v>9440</v>
      </c>
      <c r="AL37" s="58">
        <v>1308</v>
      </c>
      <c r="AM37" s="101">
        <f t="shared" si="16"/>
        <v>0.13855932203389831</v>
      </c>
      <c r="AN37" s="45">
        <v>2</v>
      </c>
      <c r="AO37" s="36"/>
      <c r="AP37" s="26">
        <v>4.0302267002518842E-2</v>
      </c>
      <c r="AQ37" s="8">
        <v>0</v>
      </c>
      <c r="AR37" s="8" t="s">
        <v>319</v>
      </c>
      <c r="AS37" s="110">
        <v>-1</v>
      </c>
      <c r="AT37" s="33">
        <f t="shared" si="12"/>
        <v>13</v>
      </c>
      <c r="AV37" s="38"/>
    </row>
    <row r="38" spans="1:48" s="25" customFormat="1" ht="15" customHeight="1" x14ac:dyDescent="0.25">
      <c r="A38" s="33">
        <v>203</v>
      </c>
      <c r="B38" s="8" t="s">
        <v>92</v>
      </c>
      <c r="C38" s="8" t="s">
        <v>93</v>
      </c>
      <c r="D38" s="8" t="s">
        <v>75</v>
      </c>
      <c r="E38" s="8" t="s">
        <v>76</v>
      </c>
      <c r="G38" s="23">
        <v>0.33329999999999999</v>
      </c>
      <c r="H38" s="110">
        <v>2</v>
      </c>
      <c r="I38" s="15"/>
      <c r="J38" s="56" t="s">
        <v>2</v>
      </c>
      <c r="K38" s="110">
        <v>3</v>
      </c>
      <c r="L38" s="15"/>
      <c r="M38" s="140">
        <v>2</v>
      </c>
      <c r="N38" s="140">
        <v>5</v>
      </c>
      <c r="O38" s="113">
        <f t="shared" si="13"/>
        <v>0.4</v>
      </c>
      <c r="P38" s="140">
        <v>0</v>
      </c>
      <c r="Q38" s="15"/>
      <c r="R38" s="48">
        <v>0.5</v>
      </c>
      <c r="S38" s="48">
        <v>2</v>
      </c>
      <c r="T38" s="104">
        <f t="shared" si="14"/>
        <v>0.25</v>
      </c>
      <c r="U38" s="48">
        <v>1</v>
      </c>
      <c r="V38" s="15"/>
      <c r="W38" s="110" t="s">
        <v>3</v>
      </c>
      <c r="X38" s="110">
        <v>0</v>
      </c>
      <c r="Y38" s="15"/>
      <c r="Z38" s="10">
        <v>430.01423176412936</v>
      </c>
      <c r="AA38" s="77">
        <v>281836.48576823587</v>
      </c>
      <c r="AB38" s="55">
        <f t="shared" si="15"/>
        <v>1.5257578542110595E-3</v>
      </c>
      <c r="AC38" s="8">
        <v>0</v>
      </c>
      <c r="AD38" s="9"/>
      <c r="AE38" s="8"/>
      <c r="AF38" s="8"/>
      <c r="AG38" s="9"/>
      <c r="AH38" s="11">
        <v>207</v>
      </c>
      <c r="AI38" s="8">
        <v>3</v>
      </c>
      <c r="AJ38" s="9"/>
      <c r="AK38" s="58">
        <v>7331</v>
      </c>
      <c r="AL38" s="58">
        <v>1157</v>
      </c>
      <c r="AM38" s="101">
        <f t="shared" si="16"/>
        <v>0.15782294366389304</v>
      </c>
      <c r="AN38" s="45">
        <v>2</v>
      </c>
      <c r="AO38" s="36"/>
      <c r="AP38" s="26">
        <v>-1.0304556904053191E-2</v>
      </c>
      <c r="AQ38" s="8">
        <v>1</v>
      </c>
      <c r="AR38" s="8" t="s">
        <v>319</v>
      </c>
      <c r="AS38" s="110">
        <v>-1</v>
      </c>
      <c r="AT38" s="33">
        <f t="shared" si="12"/>
        <v>11</v>
      </c>
      <c r="AV38" s="38"/>
    </row>
    <row r="39" spans="1:48" s="25" customFormat="1" ht="15" customHeight="1" x14ac:dyDescent="0.25">
      <c r="A39" s="33">
        <v>203</v>
      </c>
      <c r="B39" s="8" t="s">
        <v>94</v>
      </c>
      <c r="C39" s="8" t="s">
        <v>95</v>
      </c>
      <c r="D39" s="8" t="s">
        <v>75</v>
      </c>
      <c r="E39" s="8" t="s">
        <v>76</v>
      </c>
      <c r="G39" s="111">
        <v>1</v>
      </c>
      <c r="H39" s="110">
        <v>3</v>
      </c>
      <c r="I39" s="15"/>
      <c r="J39" s="56" t="s">
        <v>2</v>
      </c>
      <c r="K39" s="110">
        <v>3</v>
      </c>
      <c r="L39" s="15"/>
      <c r="M39" s="140">
        <v>6.05</v>
      </c>
      <c r="N39" s="140">
        <v>6.61</v>
      </c>
      <c r="O39" s="113">
        <f t="shared" si="13"/>
        <v>0.91527987897125562</v>
      </c>
      <c r="P39" s="140">
        <v>2</v>
      </c>
      <c r="Q39" s="15"/>
      <c r="R39" s="48">
        <v>5.66</v>
      </c>
      <c r="S39" s="48">
        <v>6.05</v>
      </c>
      <c r="T39" s="161">
        <f t="shared" si="14"/>
        <v>0.93553719008264469</v>
      </c>
      <c r="U39" s="48">
        <v>2</v>
      </c>
      <c r="V39" s="15"/>
      <c r="W39" s="110" t="s">
        <v>2</v>
      </c>
      <c r="X39" s="110">
        <v>1</v>
      </c>
      <c r="Y39" s="15"/>
      <c r="Z39" s="10">
        <v>58740.516068000114</v>
      </c>
      <c r="AA39" s="77">
        <v>731592.44393199997</v>
      </c>
      <c r="AB39" s="55">
        <f t="shared" si="15"/>
        <v>8.0291310490161277E-2</v>
      </c>
      <c r="AC39" s="8">
        <v>2</v>
      </c>
      <c r="AD39" s="9"/>
      <c r="AE39" s="8"/>
      <c r="AF39" s="8"/>
      <c r="AG39" s="9"/>
      <c r="AH39" s="11">
        <v>236</v>
      </c>
      <c r="AI39" s="8">
        <v>3</v>
      </c>
      <c r="AJ39" s="9"/>
      <c r="AK39" s="58">
        <v>19300</v>
      </c>
      <c r="AL39" s="58">
        <v>19206</v>
      </c>
      <c r="AM39" s="101">
        <f t="shared" si="16"/>
        <v>0.99512953367875645</v>
      </c>
      <c r="AN39" s="45">
        <v>0</v>
      </c>
      <c r="AO39" s="36"/>
      <c r="AP39" s="26">
        <v>4.9461873139454923E-2</v>
      </c>
      <c r="AQ39" s="8">
        <v>0</v>
      </c>
      <c r="AR39" s="8" t="s">
        <v>320</v>
      </c>
      <c r="AS39" s="110">
        <v>1</v>
      </c>
      <c r="AT39" s="33">
        <f t="shared" si="12"/>
        <v>17</v>
      </c>
      <c r="AV39" s="38"/>
    </row>
    <row r="40" spans="1:48" s="25" customFormat="1" ht="15" customHeight="1" x14ac:dyDescent="0.25">
      <c r="A40" s="33">
        <v>203</v>
      </c>
      <c r="B40" s="8" t="s">
        <v>96</v>
      </c>
      <c r="C40" s="8" t="s">
        <v>97</v>
      </c>
      <c r="D40" s="8" t="s">
        <v>75</v>
      </c>
      <c r="E40" s="8" t="s">
        <v>76</v>
      </c>
      <c r="G40" s="44">
        <v>0.67</v>
      </c>
      <c r="H40" s="110">
        <v>3</v>
      </c>
      <c r="I40" s="15"/>
      <c r="J40" s="56" t="s">
        <v>2</v>
      </c>
      <c r="K40" s="110">
        <v>3</v>
      </c>
      <c r="L40" s="15"/>
      <c r="M40" s="147">
        <v>2.58</v>
      </c>
      <c r="N40" s="147">
        <v>4.8</v>
      </c>
      <c r="O40" s="97">
        <f t="shared" si="13"/>
        <v>0.53750000000000009</v>
      </c>
      <c r="P40" s="147">
        <v>0</v>
      </c>
      <c r="Q40" s="15"/>
      <c r="R40" s="48">
        <v>0.57999999999999996</v>
      </c>
      <c r="S40" s="48">
        <v>2.58</v>
      </c>
      <c r="T40" s="103">
        <f t="shared" si="14"/>
        <v>0.22480620155038758</v>
      </c>
      <c r="U40" s="48">
        <v>1</v>
      </c>
      <c r="V40" s="15"/>
      <c r="W40" s="110" t="s">
        <v>3</v>
      </c>
      <c r="X40" s="110">
        <v>0</v>
      </c>
      <c r="Y40" s="15"/>
      <c r="Z40" s="10">
        <v>29243.996814467479</v>
      </c>
      <c r="AA40" s="77">
        <v>184494.7331855325</v>
      </c>
      <c r="AB40" s="55">
        <f t="shared" si="15"/>
        <v>0.15850857262715998</v>
      </c>
      <c r="AC40" s="8">
        <v>3</v>
      </c>
      <c r="AD40" s="9"/>
      <c r="AE40" s="8"/>
      <c r="AF40" s="8"/>
      <c r="AG40" s="9"/>
      <c r="AH40" s="11">
        <v>235</v>
      </c>
      <c r="AI40" s="8">
        <v>3</v>
      </c>
      <c r="AJ40" s="9"/>
      <c r="AK40" s="58">
        <v>5847</v>
      </c>
      <c r="AL40" s="58">
        <v>673</v>
      </c>
      <c r="AM40" s="101">
        <f>AL40/AK40</f>
        <v>0.11510176158713871</v>
      </c>
      <c r="AN40" s="45">
        <v>2</v>
      </c>
      <c r="AO40" s="36"/>
      <c r="AP40" s="26">
        <v>-1.6716281199908496E-2</v>
      </c>
      <c r="AQ40" s="8">
        <v>1</v>
      </c>
      <c r="AR40" s="8" t="s">
        <v>320</v>
      </c>
      <c r="AS40" s="110">
        <v>1</v>
      </c>
      <c r="AT40" s="33">
        <f t="shared" si="12"/>
        <v>17</v>
      </c>
      <c r="AV40" s="38"/>
    </row>
    <row r="41" spans="1:48" s="25" customFormat="1" ht="15" customHeight="1" x14ac:dyDescent="0.25">
      <c r="A41" s="33">
        <v>203</v>
      </c>
      <c r="B41" s="12" t="s">
        <v>98</v>
      </c>
      <c r="C41" s="12" t="s">
        <v>99</v>
      </c>
      <c r="D41" s="12" t="s">
        <v>100</v>
      </c>
      <c r="E41" s="12" t="s">
        <v>101</v>
      </c>
      <c r="G41" s="229" t="s">
        <v>321</v>
      </c>
      <c r="H41" s="230"/>
      <c r="I41" s="126"/>
      <c r="J41" s="56" t="s">
        <v>2</v>
      </c>
      <c r="K41" s="127">
        <v>3</v>
      </c>
      <c r="L41" s="111"/>
      <c r="M41" s="229" t="s">
        <v>321</v>
      </c>
      <c r="N41" s="237"/>
      <c r="O41" s="237"/>
      <c r="P41" s="237"/>
      <c r="Q41" s="237"/>
      <c r="R41" s="237"/>
      <c r="S41" s="237"/>
      <c r="T41" s="237"/>
      <c r="U41" s="237"/>
      <c r="V41" s="138"/>
      <c r="W41" s="138"/>
      <c r="X41" s="139"/>
      <c r="Y41" s="15"/>
      <c r="Z41" s="16">
        <v>8208.741227696315</v>
      </c>
      <c r="AA41" s="16">
        <v>77990.738772303681</v>
      </c>
      <c r="AB41" s="55">
        <f>Z41/AA41</f>
        <v>0.10525276919945563</v>
      </c>
      <c r="AC41" s="12">
        <v>3</v>
      </c>
      <c r="AD41" s="15"/>
      <c r="AE41" s="17">
        <v>33761</v>
      </c>
      <c r="AF41" s="22">
        <v>0</v>
      </c>
      <c r="AG41" s="15"/>
      <c r="AH41" s="11">
        <v>129</v>
      </c>
      <c r="AI41" s="8">
        <v>0</v>
      </c>
      <c r="AJ41" s="15"/>
      <c r="AK41" s="250" t="s">
        <v>46</v>
      </c>
      <c r="AL41" s="250"/>
      <c r="AM41" s="250"/>
      <c r="AN41" s="250"/>
      <c r="AO41" s="108"/>
      <c r="AP41" s="23">
        <v>-7.3846153846153909E-2</v>
      </c>
      <c r="AQ41" s="8">
        <v>2</v>
      </c>
      <c r="AR41" s="203" t="s">
        <v>319</v>
      </c>
      <c r="AS41" s="110">
        <v>-1</v>
      </c>
      <c r="AT41" s="33">
        <v>-1</v>
      </c>
      <c r="AV41" s="38"/>
    </row>
    <row r="42" spans="1:48" s="25" customFormat="1" ht="15" customHeight="1" x14ac:dyDescent="0.25">
      <c r="A42" s="33">
        <v>203</v>
      </c>
      <c r="B42" s="12" t="s">
        <v>102</v>
      </c>
      <c r="C42" s="12" t="s">
        <v>103</v>
      </c>
      <c r="D42" s="12" t="s">
        <v>100</v>
      </c>
      <c r="E42" s="12" t="s">
        <v>101</v>
      </c>
      <c r="G42" s="111">
        <v>0.75</v>
      </c>
      <c r="H42" s="110">
        <v>3</v>
      </c>
      <c r="I42" s="15"/>
      <c r="J42" s="136" t="s">
        <v>2</v>
      </c>
      <c r="K42" s="14">
        <v>3</v>
      </c>
      <c r="L42" s="15"/>
      <c r="M42" s="142">
        <v>4.83</v>
      </c>
      <c r="N42" s="142">
        <v>6.72</v>
      </c>
      <c r="O42" s="131">
        <f t="shared" ref="O42:O48" si="17">M42/N42</f>
        <v>0.71875</v>
      </c>
      <c r="P42" s="142">
        <v>0</v>
      </c>
      <c r="Q42" s="15"/>
      <c r="R42" s="120">
        <v>2.33</v>
      </c>
      <c r="S42" s="120">
        <v>4.83</v>
      </c>
      <c r="T42" s="133">
        <f t="shared" ref="T42:T48" si="18">R42/S42</f>
        <v>0.48240165631469978</v>
      </c>
      <c r="U42" s="120">
        <v>1</v>
      </c>
      <c r="V42" s="15"/>
      <c r="W42" s="14" t="s">
        <v>2</v>
      </c>
      <c r="X42" s="14">
        <v>1</v>
      </c>
      <c r="Y42" s="15"/>
      <c r="Z42" s="16">
        <v>37377.354754042753</v>
      </c>
      <c r="AA42" s="16">
        <v>165420.37524595723</v>
      </c>
      <c r="AB42" s="55">
        <f>Z42/AA42</f>
        <v>0.22595375387383684</v>
      </c>
      <c r="AC42" s="12">
        <v>3</v>
      </c>
      <c r="AD42" s="15"/>
      <c r="AE42" s="17">
        <v>77357</v>
      </c>
      <c r="AF42" s="22">
        <v>0</v>
      </c>
      <c r="AG42" s="15"/>
      <c r="AH42" s="11">
        <v>289</v>
      </c>
      <c r="AI42" s="8">
        <v>3</v>
      </c>
      <c r="AJ42" s="15"/>
      <c r="AK42" s="250" t="s">
        <v>46</v>
      </c>
      <c r="AL42" s="250"/>
      <c r="AM42" s="250"/>
      <c r="AN42" s="250"/>
      <c r="AO42" s="108"/>
      <c r="AP42" s="23">
        <v>-9.1185410334346448E-2</v>
      </c>
      <c r="AQ42" s="8">
        <v>2</v>
      </c>
      <c r="AR42" s="203" t="s">
        <v>319</v>
      </c>
      <c r="AS42" s="110">
        <v>-1</v>
      </c>
      <c r="AT42" s="160">
        <f>H42+K42+P42+U42+X42+AC42+AF42+AI42+AN42+AQ42+AS42</f>
        <v>15</v>
      </c>
      <c r="AV42" s="38"/>
    </row>
    <row r="43" spans="1:48" s="25" customFormat="1" ht="15" customHeight="1" x14ac:dyDescent="0.25">
      <c r="A43" s="33">
        <v>203</v>
      </c>
      <c r="B43" s="12" t="s">
        <v>104</v>
      </c>
      <c r="C43" s="12" t="s">
        <v>105</v>
      </c>
      <c r="D43" s="12" t="s">
        <v>100</v>
      </c>
      <c r="E43" s="12" t="s">
        <v>101</v>
      </c>
      <c r="G43" s="156">
        <v>0.88</v>
      </c>
      <c r="H43" s="74">
        <v>3</v>
      </c>
      <c r="I43" s="15"/>
      <c r="J43" s="155" t="s">
        <v>2</v>
      </c>
      <c r="K43" s="74">
        <v>3</v>
      </c>
      <c r="L43" s="15"/>
      <c r="M43" s="141">
        <v>6.76</v>
      </c>
      <c r="N43" s="141">
        <v>6.76</v>
      </c>
      <c r="O43" s="129">
        <f t="shared" si="17"/>
        <v>1</v>
      </c>
      <c r="P43" s="141">
        <v>2</v>
      </c>
      <c r="Q43" s="15"/>
      <c r="R43" s="119">
        <v>6.76</v>
      </c>
      <c r="S43" s="119">
        <v>6.76</v>
      </c>
      <c r="T43" s="130">
        <f t="shared" si="18"/>
        <v>1</v>
      </c>
      <c r="U43" s="119">
        <v>2</v>
      </c>
      <c r="V43" s="15"/>
      <c r="W43" s="74" t="s">
        <v>2</v>
      </c>
      <c r="X43" s="74">
        <v>1</v>
      </c>
      <c r="Y43" s="15"/>
      <c r="Z43" s="16">
        <v>20870.094605147606</v>
      </c>
      <c r="AA43" s="16">
        <v>176063.36539485242</v>
      </c>
      <c r="AB43" s="55">
        <f t="shared" ref="AB43:AB96" si="19">Z43/AA43</f>
        <v>0.11853740588419871</v>
      </c>
      <c r="AC43" s="12">
        <v>3</v>
      </c>
      <c r="AD43" s="15"/>
      <c r="AE43" s="17">
        <v>71841</v>
      </c>
      <c r="AF43" s="22">
        <v>0</v>
      </c>
      <c r="AG43" s="15"/>
      <c r="AH43" s="11">
        <v>292</v>
      </c>
      <c r="AI43" s="8">
        <v>3</v>
      </c>
      <c r="AJ43" s="15"/>
      <c r="AK43" s="250" t="s">
        <v>46</v>
      </c>
      <c r="AL43" s="250"/>
      <c r="AM43" s="250"/>
      <c r="AN43" s="250"/>
      <c r="AO43" s="108"/>
      <c r="AP43" s="23">
        <v>3.6474164133738635E-2</v>
      </c>
      <c r="AQ43" s="8">
        <v>0</v>
      </c>
      <c r="AR43" s="203" t="s">
        <v>319</v>
      </c>
      <c r="AS43" s="110">
        <v>-1</v>
      </c>
      <c r="AT43" s="33">
        <f>H43+K43+P43+U43+X43+AC43+AF43+AI43+AN43+AQ43+AS43</f>
        <v>16</v>
      </c>
      <c r="AV43" s="38"/>
    </row>
    <row r="44" spans="1:48" s="25" customFormat="1" ht="15" customHeight="1" x14ac:dyDescent="0.25">
      <c r="A44" s="33">
        <v>203</v>
      </c>
      <c r="B44" s="12" t="s">
        <v>73</v>
      </c>
      <c r="C44" s="12" t="s">
        <v>74</v>
      </c>
      <c r="D44" s="12" t="s">
        <v>100</v>
      </c>
      <c r="E44" s="12" t="s">
        <v>101</v>
      </c>
      <c r="G44" s="111">
        <v>0.82</v>
      </c>
      <c r="H44" s="127">
        <v>3</v>
      </c>
      <c r="I44" s="110"/>
      <c r="J44" s="56" t="s">
        <v>2</v>
      </c>
      <c r="K44" s="110">
        <v>3</v>
      </c>
      <c r="L44" s="110"/>
      <c r="M44" s="110">
        <v>2.11</v>
      </c>
      <c r="N44" s="110">
        <v>2.11</v>
      </c>
      <c r="O44" s="44">
        <f t="shared" si="17"/>
        <v>1</v>
      </c>
      <c r="P44" s="110">
        <v>2</v>
      </c>
      <c r="Q44" s="151"/>
      <c r="R44" s="48">
        <v>2.11</v>
      </c>
      <c r="S44" s="48">
        <v>2.11</v>
      </c>
      <c r="T44" s="103">
        <f t="shared" si="18"/>
        <v>1</v>
      </c>
      <c r="U44" s="48">
        <v>2</v>
      </c>
      <c r="V44" s="110"/>
      <c r="W44" s="110" t="s">
        <v>2</v>
      </c>
      <c r="X44" s="110">
        <v>1</v>
      </c>
      <c r="Y44" s="15"/>
      <c r="Z44" s="16">
        <v>0</v>
      </c>
      <c r="AA44" s="16">
        <v>120935.67821799999</v>
      </c>
      <c r="AB44" s="55">
        <f t="shared" si="19"/>
        <v>0</v>
      </c>
      <c r="AC44" s="12">
        <v>-1</v>
      </c>
      <c r="AD44" s="15"/>
      <c r="AE44" s="17">
        <v>34903</v>
      </c>
      <c r="AF44" s="22">
        <v>0</v>
      </c>
      <c r="AG44" s="15"/>
      <c r="AH44" s="11">
        <v>264</v>
      </c>
      <c r="AI44" s="8">
        <v>3</v>
      </c>
      <c r="AJ44" s="15"/>
      <c r="AK44" s="250" t="s">
        <v>46</v>
      </c>
      <c r="AL44" s="250"/>
      <c r="AM44" s="250"/>
      <c r="AN44" s="250"/>
      <c r="AO44" s="108"/>
      <c r="AP44" s="23">
        <v>-6.1971830985915424E-2</v>
      </c>
      <c r="AQ44" s="8">
        <v>2</v>
      </c>
      <c r="AR44" s="203" t="s">
        <v>319</v>
      </c>
      <c r="AS44" s="110">
        <v>-1</v>
      </c>
      <c r="AT44" s="33">
        <f>H44+K44+P44+U44+X44+AC44+AF44+AI44+AN44+AQ44+AS44</f>
        <v>14</v>
      </c>
      <c r="AV44" s="38"/>
    </row>
    <row r="45" spans="1:48" s="25" customFormat="1" ht="15" customHeight="1" x14ac:dyDescent="0.25">
      <c r="A45" s="33">
        <v>203</v>
      </c>
      <c r="B45" s="12" t="s">
        <v>106</v>
      </c>
      <c r="C45" s="12" t="s">
        <v>107</v>
      </c>
      <c r="D45" s="12" t="s">
        <v>100</v>
      </c>
      <c r="E45" s="12" t="s">
        <v>101</v>
      </c>
      <c r="G45" s="91">
        <v>0.5</v>
      </c>
      <c r="H45" s="157">
        <v>2</v>
      </c>
      <c r="I45" s="15"/>
      <c r="J45" s="136" t="s">
        <v>2</v>
      </c>
      <c r="K45" s="14">
        <v>3</v>
      </c>
      <c r="L45" s="15"/>
      <c r="M45" s="14">
        <v>3.86</v>
      </c>
      <c r="N45" s="14">
        <v>3.86</v>
      </c>
      <c r="O45" s="137">
        <f t="shared" si="17"/>
        <v>1</v>
      </c>
      <c r="P45" s="14">
        <v>2</v>
      </c>
      <c r="Q45" s="14"/>
      <c r="R45" s="120">
        <v>2.75</v>
      </c>
      <c r="S45" s="120">
        <v>3.86</v>
      </c>
      <c r="T45" s="136">
        <f t="shared" si="18"/>
        <v>0.71243523316062174</v>
      </c>
      <c r="U45" s="120">
        <v>2</v>
      </c>
      <c r="V45" s="158"/>
      <c r="W45" s="14" t="s">
        <v>3</v>
      </c>
      <c r="X45" s="14">
        <v>0</v>
      </c>
      <c r="Y45" s="15"/>
      <c r="Z45" s="16">
        <v>5974.0388000000021</v>
      </c>
      <c r="AA45" s="16">
        <v>55105.591199999995</v>
      </c>
      <c r="AB45" s="55">
        <f t="shared" si="19"/>
        <v>0.10841075596699165</v>
      </c>
      <c r="AC45" s="12">
        <v>3</v>
      </c>
      <c r="AD45" s="15"/>
      <c r="AE45" s="17">
        <v>22397</v>
      </c>
      <c r="AF45" s="22">
        <v>0</v>
      </c>
      <c r="AG45" s="15"/>
      <c r="AH45" s="11">
        <v>201</v>
      </c>
      <c r="AI45" s="8">
        <v>3</v>
      </c>
      <c r="AJ45" s="15"/>
      <c r="AK45" s="250" t="s">
        <v>46</v>
      </c>
      <c r="AL45" s="250"/>
      <c r="AM45" s="250"/>
      <c r="AN45" s="250"/>
      <c r="AO45" s="108"/>
      <c r="AP45" s="23">
        <v>9.2307692307691709E-3</v>
      </c>
      <c r="AQ45" s="8">
        <v>0</v>
      </c>
      <c r="AR45" s="203" t="s">
        <v>320</v>
      </c>
      <c r="AS45" s="110">
        <v>1</v>
      </c>
      <c r="AT45" s="152">
        <f>H45+K45+P45+U45+X45+AC45+AF45+AI45+AQ45+AS45</f>
        <v>16</v>
      </c>
      <c r="AV45" s="38"/>
    </row>
    <row r="46" spans="1:48" s="25" customFormat="1" ht="15" customHeight="1" x14ac:dyDescent="0.25">
      <c r="A46" s="33">
        <v>203</v>
      </c>
      <c r="B46" s="12" t="s">
        <v>108</v>
      </c>
      <c r="C46" s="12" t="s">
        <v>109</v>
      </c>
      <c r="D46" s="12" t="s">
        <v>100</v>
      </c>
      <c r="E46" s="12" t="s">
        <v>101</v>
      </c>
      <c r="G46" s="24">
        <v>1</v>
      </c>
      <c r="H46" s="12">
        <v>3</v>
      </c>
      <c r="I46" s="47"/>
      <c r="J46" s="56" t="s">
        <v>2</v>
      </c>
      <c r="K46" s="110">
        <v>3</v>
      </c>
      <c r="L46" s="15"/>
      <c r="M46" s="142">
        <v>8.19</v>
      </c>
      <c r="N46" s="142">
        <v>8.19</v>
      </c>
      <c r="O46" s="124">
        <f t="shared" si="17"/>
        <v>1</v>
      </c>
      <c r="P46" s="142">
        <v>2</v>
      </c>
      <c r="Q46" s="15"/>
      <c r="R46" s="120">
        <v>7.63</v>
      </c>
      <c r="S46" s="120">
        <v>8.19</v>
      </c>
      <c r="T46" s="136">
        <f t="shared" si="18"/>
        <v>0.93162393162393164</v>
      </c>
      <c r="U46" s="120">
        <v>2</v>
      </c>
      <c r="V46" s="15"/>
      <c r="W46" s="14" t="s">
        <v>2</v>
      </c>
      <c r="X46" s="14">
        <v>1</v>
      </c>
      <c r="Y46" s="15"/>
      <c r="Z46" s="16">
        <v>33829.890270000033</v>
      </c>
      <c r="AA46" s="16">
        <v>244464.06972999999</v>
      </c>
      <c r="AB46" s="55">
        <f t="shared" si="19"/>
        <v>0.13838389546309887</v>
      </c>
      <c r="AC46" s="12">
        <v>3</v>
      </c>
      <c r="AD46" s="15"/>
      <c r="AE46" s="17">
        <v>92166</v>
      </c>
      <c r="AF46" s="22">
        <v>0</v>
      </c>
      <c r="AG46" s="15"/>
      <c r="AH46" s="11">
        <v>270</v>
      </c>
      <c r="AI46" s="8">
        <v>3</v>
      </c>
      <c r="AJ46" s="15"/>
      <c r="AK46" s="250" t="s">
        <v>46</v>
      </c>
      <c r="AL46" s="250"/>
      <c r="AM46" s="250"/>
      <c r="AN46" s="250"/>
      <c r="AO46" s="108"/>
      <c r="AP46" s="23">
        <v>-4.9230769230769272E-2</v>
      </c>
      <c r="AQ46" s="8">
        <v>1</v>
      </c>
      <c r="AR46" s="203" t="s">
        <v>320</v>
      </c>
      <c r="AS46" s="110">
        <v>1</v>
      </c>
      <c r="AT46" s="33">
        <f>H46+K46+P46+U46+X46+AC46+AF46+AI46+AN46+AQ46+AS46</f>
        <v>19</v>
      </c>
      <c r="AV46" s="38"/>
    </row>
    <row r="47" spans="1:48" s="25" customFormat="1" ht="15" customHeight="1" x14ac:dyDescent="0.25">
      <c r="A47" s="33">
        <v>203</v>
      </c>
      <c r="B47" s="12" t="s">
        <v>110</v>
      </c>
      <c r="C47" s="12" t="s">
        <v>111</v>
      </c>
      <c r="D47" s="12" t="s">
        <v>100</v>
      </c>
      <c r="E47" s="12" t="s">
        <v>101</v>
      </c>
      <c r="G47" s="24">
        <v>1</v>
      </c>
      <c r="H47" s="12">
        <v>3</v>
      </c>
      <c r="I47" s="15"/>
      <c r="J47" s="56" t="s">
        <v>2</v>
      </c>
      <c r="K47" s="110">
        <v>3</v>
      </c>
      <c r="L47" s="15"/>
      <c r="M47" s="140">
        <v>4.16</v>
      </c>
      <c r="N47" s="140">
        <v>4.16</v>
      </c>
      <c r="O47" s="97">
        <f t="shared" si="17"/>
        <v>1</v>
      </c>
      <c r="P47" s="140">
        <v>2</v>
      </c>
      <c r="Q47" s="15"/>
      <c r="R47" s="48">
        <v>3.05</v>
      </c>
      <c r="S47" s="48">
        <v>4.16</v>
      </c>
      <c r="T47" s="103">
        <f t="shared" si="18"/>
        <v>0.73317307692307687</v>
      </c>
      <c r="U47" s="48">
        <v>2</v>
      </c>
      <c r="V47" s="15"/>
      <c r="W47" s="110" t="s">
        <v>2</v>
      </c>
      <c r="X47" s="110">
        <v>1</v>
      </c>
      <c r="Y47" s="15"/>
      <c r="Z47" s="16">
        <v>18346.513073601469</v>
      </c>
      <c r="AA47" s="16">
        <v>81964.466926398527</v>
      </c>
      <c r="AB47" s="55">
        <f t="shared" si="19"/>
        <v>0.22383495875201692</v>
      </c>
      <c r="AC47" s="12">
        <v>3</v>
      </c>
      <c r="AD47" s="15"/>
      <c r="AE47" s="17">
        <v>30704</v>
      </c>
      <c r="AF47" s="22">
        <v>0</v>
      </c>
      <c r="AG47" s="15"/>
      <c r="AH47" s="11">
        <v>279</v>
      </c>
      <c r="AI47" s="8">
        <v>3</v>
      </c>
      <c r="AJ47" s="15"/>
      <c r="AK47" s="250" t="s">
        <v>46</v>
      </c>
      <c r="AL47" s="250"/>
      <c r="AM47" s="250"/>
      <c r="AN47" s="250"/>
      <c r="AO47" s="108"/>
      <c r="AP47" s="23">
        <v>7.3846153846153909E-2</v>
      </c>
      <c r="AQ47" s="8">
        <v>0</v>
      </c>
      <c r="AR47" s="203" t="s">
        <v>320</v>
      </c>
      <c r="AS47" s="110">
        <v>1</v>
      </c>
      <c r="AT47" s="33">
        <f>H47+K47+P47+U47+X47+AC47+AF47+AI47+AN47+AQ47+AS47</f>
        <v>18</v>
      </c>
      <c r="AV47" s="38"/>
    </row>
    <row r="48" spans="1:48" s="25" customFormat="1" ht="15" customHeight="1" x14ac:dyDescent="0.25">
      <c r="A48" s="33">
        <v>203</v>
      </c>
      <c r="B48" s="12" t="s">
        <v>112</v>
      </c>
      <c r="C48" s="12" t="s">
        <v>113</v>
      </c>
      <c r="D48" s="12" t="s">
        <v>100</v>
      </c>
      <c r="E48" s="12" t="s">
        <v>101</v>
      </c>
      <c r="G48" s="156">
        <v>1</v>
      </c>
      <c r="H48" s="74">
        <v>3</v>
      </c>
      <c r="I48" s="15"/>
      <c r="J48" s="178" t="s">
        <v>2</v>
      </c>
      <c r="K48" s="74">
        <v>3</v>
      </c>
      <c r="L48" s="15"/>
      <c r="M48" s="176">
        <v>6.8</v>
      </c>
      <c r="N48" s="176">
        <v>6.8</v>
      </c>
      <c r="O48" s="129">
        <f t="shared" si="17"/>
        <v>1</v>
      </c>
      <c r="P48" s="176">
        <v>2</v>
      </c>
      <c r="Q48" s="15"/>
      <c r="R48" s="182">
        <v>4.6900000000000004</v>
      </c>
      <c r="S48" s="182">
        <v>6.8</v>
      </c>
      <c r="T48" s="130">
        <f t="shared" si="18"/>
        <v>0.68970588235294128</v>
      </c>
      <c r="U48" s="182">
        <v>2</v>
      </c>
      <c r="V48" s="15"/>
      <c r="W48" s="74" t="s">
        <v>318</v>
      </c>
      <c r="X48" s="74">
        <v>1</v>
      </c>
      <c r="Y48" s="15"/>
      <c r="Z48" s="185">
        <v>105429.07247000004</v>
      </c>
      <c r="AA48" s="185">
        <v>179323.26752999998</v>
      </c>
      <c r="AB48" s="180">
        <f t="shared" si="19"/>
        <v>0.58792745594133355</v>
      </c>
      <c r="AC48" s="74">
        <v>3</v>
      </c>
      <c r="AD48" s="15"/>
      <c r="AE48" s="186">
        <v>97391</v>
      </c>
      <c r="AF48" s="187">
        <v>0</v>
      </c>
      <c r="AG48" s="15"/>
      <c r="AH48" s="188">
        <v>231</v>
      </c>
      <c r="AI48" s="189">
        <v>3</v>
      </c>
      <c r="AJ48" s="15"/>
      <c r="AK48" s="274" t="s">
        <v>46</v>
      </c>
      <c r="AL48" s="274"/>
      <c r="AM48" s="274"/>
      <c r="AN48" s="274"/>
      <c r="AO48" s="108"/>
      <c r="AP48" s="190">
        <v>-3.3846153846153811E-2</v>
      </c>
      <c r="AQ48" s="189">
        <v>1</v>
      </c>
      <c r="AR48" s="204" t="s">
        <v>320</v>
      </c>
      <c r="AS48" s="74">
        <v>1</v>
      </c>
      <c r="AT48" s="173">
        <f>H48+K48+P48+U48+X48+AC48+AF48+AI48+AN48+AQ48+AS48</f>
        <v>19</v>
      </c>
      <c r="AV48" s="38"/>
    </row>
    <row r="49" spans="1:48" s="25" customFormat="1" ht="15" customHeight="1" x14ac:dyDescent="0.25">
      <c r="A49" s="195">
        <v>203</v>
      </c>
      <c r="B49" s="172" t="s">
        <v>114</v>
      </c>
      <c r="C49" s="172" t="s">
        <v>323</v>
      </c>
      <c r="D49" s="172" t="s">
        <v>100</v>
      </c>
      <c r="E49" s="172" t="s">
        <v>101</v>
      </c>
      <c r="G49" s="206" t="s">
        <v>325</v>
      </c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10">
        <v>-1.538461538461533E-2</v>
      </c>
      <c r="AQ49" s="212"/>
      <c r="AR49" s="207"/>
      <c r="AS49" s="206"/>
      <c r="AT49" s="206"/>
      <c r="AV49" s="38"/>
    </row>
    <row r="50" spans="1:48" s="25" customFormat="1" ht="15" customHeight="1" x14ac:dyDescent="0.25">
      <c r="A50" s="33">
        <v>203</v>
      </c>
      <c r="B50" s="12" t="s">
        <v>85</v>
      </c>
      <c r="C50" s="12" t="s">
        <v>86</v>
      </c>
      <c r="D50" s="12" t="s">
        <v>100</v>
      </c>
      <c r="E50" s="12" t="s">
        <v>101</v>
      </c>
      <c r="G50" s="91">
        <v>1</v>
      </c>
      <c r="H50" s="14">
        <v>3</v>
      </c>
      <c r="I50" s="15"/>
      <c r="J50" s="179" t="s">
        <v>2</v>
      </c>
      <c r="K50" s="14">
        <v>3</v>
      </c>
      <c r="L50" s="15"/>
      <c r="M50" s="196">
        <v>17.05</v>
      </c>
      <c r="N50" s="177">
        <v>19.72</v>
      </c>
      <c r="O50" s="113">
        <f t="shared" ref="O50:O55" si="20">M50/N50</f>
        <v>0.86460446247464506</v>
      </c>
      <c r="P50" s="196">
        <v>2</v>
      </c>
      <c r="Q50" s="15"/>
      <c r="R50" s="183">
        <v>6.38</v>
      </c>
      <c r="S50" s="183">
        <v>17.05</v>
      </c>
      <c r="T50" s="184">
        <f t="shared" ref="T50:T55" si="21">R50/S50</f>
        <v>0.37419354838709673</v>
      </c>
      <c r="U50" s="183">
        <v>1</v>
      </c>
      <c r="V50" s="15"/>
      <c r="W50" s="14" t="s">
        <v>2</v>
      </c>
      <c r="X50" s="14">
        <v>1</v>
      </c>
      <c r="Y50" s="15"/>
      <c r="Z50" s="84">
        <v>12603.679999999993</v>
      </c>
      <c r="AA50" s="84">
        <v>306399.457972</v>
      </c>
      <c r="AB50" s="181">
        <f t="shared" si="19"/>
        <v>4.1134798616881914E-2</v>
      </c>
      <c r="AC50" s="14">
        <v>1</v>
      </c>
      <c r="AD50" s="15"/>
      <c r="AE50" s="85">
        <v>117827</v>
      </c>
      <c r="AF50" s="86">
        <v>0</v>
      </c>
      <c r="AG50" s="15"/>
      <c r="AH50" s="87">
        <v>297</v>
      </c>
      <c r="AI50" s="88">
        <v>3</v>
      </c>
      <c r="AJ50" s="15"/>
      <c r="AK50" s="275" t="s">
        <v>46</v>
      </c>
      <c r="AL50" s="275"/>
      <c r="AM50" s="275"/>
      <c r="AN50" s="275"/>
      <c r="AO50" s="108"/>
      <c r="AP50" s="191">
        <v>-9.8591549295774558E-2</v>
      </c>
      <c r="AQ50" s="88">
        <v>2</v>
      </c>
      <c r="AR50" s="205" t="s">
        <v>319</v>
      </c>
      <c r="AS50" s="14">
        <v>-1</v>
      </c>
      <c r="AT50" s="174">
        <f>H50+K50+P50+U50+X50+AC50+AF50+AI50+AN50+AQ50+AS50</f>
        <v>15</v>
      </c>
      <c r="AV50" s="38"/>
    </row>
    <row r="51" spans="1:48" s="25" customFormat="1" ht="15" customHeight="1" x14ac:dyDescent="0.25">
      <c r="A51" s="112">
        <v>203</v>
      </c>
      <c r="B51" s="110" t="s">
        <v>115</v>
      </c>
      <c r="C51" s="110" t="s">
        <v>116</v>
      </c>
      <c r="D51" s="110" t="s">
        <v>100</v>
      </c>
      <c r="E51" s="110" t="s">
        <v>101</v>
      </c>
      <c r="G51" s="111">
        <v>1</v>
      </c>
      <c r="H51" s="127">
        <v>3</v>
      </c>
      <c r="I51" s="15"/>
      <c r="J51" s="56" t="s">
        <v>2</v>
      </c>
      <c r="K51" s="110">
        <v>3</v>
      </c>
      <c r="L51" s="15"/>
      <c r="M51" s="110">
        <v>10.55</v>
      </c>
      <c r="N51" s="110">
        <v>11.66</v>
      </c>
      <c r="O51" s="81">
        <f t="shared" si="20"/>
        <v>0.904802744425386</v>
      </c>
      <c r="P51" s="110">
        <v>2</v>
      </c>
      <c r="Q51" s="110"/>
      <c r="R51" s="48">
        <v>8.8800000000000008</v>
      </c>
      <c r="S51" s="48">
        <v>10.55</v>
      </c>
      <c r="T51" s="56">
        <f t="shared" si="21"/>
        <v>0.84170616113744079</v>
      </c>
      <c r="U51" s="48">
        <v>2</v>
      </c>
      <c r="V51" s="15"/>
      <c r="W51" s="110" t="s">
        <v>2</v>
      </c>
      <c r="X51" s="110">
        <v>1</v>
      </c>
      <c r="Y51" s="15"/>
      <c r="Z51" s="16">
        <v>0</v>
      </c>
      <c r="AA51" s="16">
        <v>442726.73246957158</v>
      </c>
      <c r="AB51" s="55">
        <f t="shared" si="19"/>
        <v>0</v>
      </c>
      <c r="AC51" s="12">
        <v>-1</v>
      </c>
      <c r="AD51" s="15"/>
      <c r="AE51" s="17">
        <v>162384</v>
      </c>
      <c r="AF51" s="22">
        <v>0</v>
      </c>
      <c r="AG51" s="15"/>
      <c r="AH51" s="11">
        <v>283</v>
      </c>
      <c r="AI51" s="8">
        <v>3</v>
      </c>
      <c r="AJ51" s="15"/>
      <c r="AK51" s="250" t="s">
        <v>46</v>
      </c>
      <c r="AL51" s="250"/>
      <c r="AM51" s="250"/>
      <c r="AN51" s="250"/>
      <c r="AO51" s="108"/>
      <c r="AP51" s="23">
        <v>-3.9513677811550116E-2</v>
      </c>
      <c r="AQ51" s="8">
        <v>1</v>
      </c>
      <c r="AR51" s="203" t="s">
        <v>319</v>
      </c>
      <c r="AS51" s="110">
        <v>-1</v>
      </c>
      <c r="AT51" s="152">
        <f>H51+K51+P51+U51+X51+AC51+AF51+AI51+AQ51+AS51</f>
        <v>13</v>
      </c>
      <c r="AV51" s="38"/>
    </row>
    <row r="52" spans="1:48" s="25" customFormat="1" ht="15" customHeight="1" x14ac:dyDescent="0.25">
      <c r="A52" s="33">
        <v>203</v>
      </c>
      <c r="B52" s="12" t="s">
        <v>117</v>
      </c>
      <c r="C52" s="12" t="s">
        <v>118</v>
      </c>
      <c r="D52" s="12" t="s">
        <v>100</v>
      </c>
      <c r="E52" s="12" t="s">
        <v>101</v>
      </c>
      <c r="G52" s="24">
        <v>1</v>
      </c>
      <c r="H52" s="12">
        <v>3</v>
      </c>
      <c r="I52" s="15"/>
      <c r="J52" s="56" t="s">
        <v>2</v>
      </c>
      <c r="K52" s="110">
        <v>3</v>
      </c>
      <c r="L52" s="15"/>
      <c r="M52" s="142">
        <v>5.27</v>
      </c>
      <c r="N52" s="142">
        <v>6.38</v>
      </c>
      <c r="O52" s="131">
        <f t="shared" si="20"/>
        <v>0.82601880877742939</v>
      </c>
      <c r="P52" s="142">
        <v>2</v>
      </c>
      <c r="Q52" s="15"/>
      <c r="R52" s="120">
        <v>4.22</v>
      </c>
      <c r="S52" s="120">
        <v>5.27</v>
      </c>
      <c r="T52" s="133">
        <f t="shared" si="21"/>
        <v>0.80075901328273247</v>
      </c>
      <c r="U52" s="120">
        <v>2</v>
      </c>
      <c r="V52" s="15"/>
      <c r="W52" s="110" t="s">
        <v>2</v>
      </c>
      <c r="X52" s="110">
        <v>1</v>
      </c>
      <c r="Y52" s="15"/>
      <c r="Z52" s="16">
        <v>9306.2936000000045</v>
      </c>
      <c r="AA52" s="16">
        <v>100826.68639999999</v>
      </c>
      <c r="AB52" s="55">
        <f t="shared" si="19"/>
        <v>9.2299905236199506E-2</v>
      </c>
      <c r="AC52" s="12">
        <v>2</v>
      </c>
      <c r="AD52" s="15"/>
      <c r="AE52" s="17">
        <v>38860</v>
      </c>
      <c r="AF52" s="22">
        <v>0</v>
      </c>
      <c r="AG52" s="15"/>
      <c r="AH52" s="11">
        <v>246</v>
      </c>
      <c r="AI52" s="8">
        <v>3</v>
      </c>
      <c r="AJ52" s="15"/>
      <c r="AK52" s="250" t="s">
        <v>46</v>
      </c>
      <c r="AL52" s="250"/>
      <c r="AM52" s="250"/>
      <c r="AN52" s="250"/>
      <c r="AO52" s="108"/>
      <c r="AP52" s="23">
        <v>-2.7692307692307648E-2</v>
      </c>
      <c r="AQ52" s="8">
        <v>1</v>
      </c>
      <c r="AR52" s="203" t="s">
        <v>320</v>
      </c>
      <c r="AS52" s="110">
        <v>1</v>
      </c>
      <c r="AT52" s="33">
        <f>H52+K52+P52+U52+X52+AC52+AF52+AI52+AN52+AQ52+AS52</f>
        <v>18</v>
      </c>
      <c r="AV52" s="38"/>
    </row>
    <row r="53" spans="1:48" s="25" customFormat="1" ht="15" customHeight="1" x14ac:dyDescent="0.25">
      <c r="A53" s="33">
        <v>203</v>
      </c>
      <c r="B53" s="12" t="s">
        <v>119</v>
      </c>
      <c r="C53" s="12" t="s">
        <v>120</v>
      </c>
      <c r="D53" s="12" t="s">
        <v>100</v>
      </c>
      <c r="E53" s="12" t="s">
        <v>101</v>
      </c>
      <c r="G53" s="24">
        <v>1</v>
      </c>
      <c r="H53" s="12">
        <v>3</v>
      </c>
      <c r="I53" s="15"/>
      <c r="J53" s="56" t="s">
        <v>2</v>
      </c>
      <c r="K53" s="110">
        <v>3</v>
      </c>
      <c r="L53" s="15"/>
      <c r="M53" s="140">
        <v>14</v>
      </c>
      <c r="N53" s="140">
        <v>15</v>
      </c>
      <c r="O53" s="113">
        <f t="shared" si="20"/>
        <v>0.93333333333333335</v>
      </c>
      <c r="P53" s="140">
        <v>2</v>
      </c>
      <c r="Q53" s="15"/>
      <c r="R53" s="48">
        <v>14</v>
      </c>
      <c r="S53" s="48">
        <v>14</v>
      </c>
      <c r="T53" s="104">
        <f t="shared" si="21"/>
        <v>1</v>
      </c>
      <c r="U53" s="48">
        <v>2</v>
      </c>
      <c r="V53" s="15"/>
      <c r="W53" s="110" t="s">
        <v>2</v>
      </c>
      <c r="X53" s="110">
        <v>1</v>
      </c>
      <c r="Y53" s="15"/>
      <c r="Z53" s="16">
        <v>23302.224579552421</v>
      </c>
      <c r="AA53" s="16">
        <v>251110.38542044756</v>
      </c>
      <c r="AB53" s="55">
        <f t="shared" si="19"/>
        <v>9.2796737739605076E-2</v>
      </c>
      <c r="AC53" s="12">
        <v>2</v>
      </c>
      <c r="AD53" s="15"/>
      <c r="AE53" s="17">
        <v>95069</v>
      </c>
      <c r="AF53" s="22">
        <v>0</v>
      </c>
      <c r="AG53" s="15"/>
      <c r="AH53" s="11">
        <v>650</v>
      </c>
      <c r="AI53" s="8">
        <v>3</v>
      </c>
      <c r="AJ53" s="15"/>
      <c r="AK53" s="250" t="s">
        <v>46</v>
      </c>
      <c r="AL53" s="250"/>
      <c r="AM53" s="250"/>
      <c r="AN53" s="250"/>
      <c r="AO53" s="108"/>
      <c r="AP53" s="23">
        <v>8.9230769230769238E-2</v>
      </c>
      <c r="AQ53" s="8">
        <v>0</v>
      </c>
      <c r="AR53" s="203" t="s">
        <v>320</v>
      </c>
      <c r="AS53" s="110">
        <v>1</v>
      </c>
      <c r="AT53" s="33">
        <f>H53+K53+P53+U53+X53+AC53+AF53+AI53+AN53+AQ53+AS53</f>
        <v>17</v>
      </c>
      <c r="AV53" s="38"/>
    </row>
    <row r="54" spans="1:48" s="25" customFormat="1" ht="15" customHeight="1" x14ac:dyDescent="0.25">
      <c r="A54" s="33">
        <v>203</v>
      </c>
      <c r="B54" s="12" t="s">
        <v>121</v>
      </c>
      <c r="C54" s="12" t="s">
        <v>122</v>
      </c>
      <c r="D54" s="12" t="s">
        <v>100</v>
      </c>
      <c r="E54" s="12" t="s">
        <v>101</v>
      </c>
      <c r="G54" s="24">
        <v>1</v>
      </c>
      <c r="H54" s="12">
        <v>3</v>
      </c>
      <c r="I54" s="15"/>
      <c r="J54" s="56" t="s">
        <v>2</v>
      </c>
      <c r="K54" s="110">
        <v>3</v>
      </c>
      <c r="L54" s="15"/>
      <c r="M54" s="140">
        <v>5.19</v>
      </c>
      <c r="N54" s="140">
        <v>5.19</v>
      </c>
      <c r="O54" s="97">
        <f t="shared" si="20"/>
        <v>1</v>
      </c>
      <c r="P54" s="140">
        <v>2</v>
      </c>
      <c r="Q54" s="15"/>
      <c r="R54" s="48">
        <v>3.52</v>
      </c>
      <c r="S54" s="48">
        <v>5.19</v>
      </c>
      <c r="T54" s="103">
        <f t="shared" si="21"/>
        <v>0.67822736030828512</v>
      </c>
      <c r="U54" s="48">
        <v>2</v>
      </c>
      <c r="V54" s="15"/>
      <c r="W54" s="110" t="s">
        <v>2</v>
      </c>
      <c r="X54" s="110">
        <v>1</v>
      </c>
      <c r="Y54" s="15"/>
      <c r="Z54" s="16">
        <v>15651.099873524145</v>
      </c>
      <c r="AA54" s="16">
        <v>118063.94012647586</v>
      </c>
      <c r="AB54" s="55">
        <f t="shared" si="19"/>
        <v>0.13256460742168966</v>
      </c>
      <c r="AC54" s="12">
        <v>3</v>
      </c>
      <c r="AD54" s="15"/>
      <c r="AE54" s="17">
        <v>54366</v>
      </c>
      <c r="AF54" s="22">
        <v>0</v>
      </c>
      <c r="AG54" s="15"/>
      <c r="AH54" s="11">
        <v>270</v>
      </c>
      <c r="AI54" s="8">
        <v>3</v>
      </c>
      <c r="AJ54" s="15"/>
      <c r="AK54" s="250" t="s">
        <v>46</v>
      </c>
      <c r="AL54" s="250"/>
      <c r="AM54" s="250"/>
      <c r="AN54" s="250"/>
      <c r="AO54" s="108"/>
      <c r="AP54" s="23">
        <v>-2.1538461538461489E-2</v>
      </c>
      <c r="AQ54" s="8">
        <v>1</v>
      </c>
      <c r="AR54" s="203" t="s">
        <v>319</v>
      </c>
      <c r="AS54" s="110">
        <v>-1</v>
      </c>
      <c r="AT54" s="33">
        <f>H54+K54+P54+U54+X54+AC54+AF54+AI54+AN54+AQ54+AS54</f>
        <v>17</v>
      </c>
      <c r="AV54" s="38"/>
    </row>
    <row r="55" spans="1:48" s="25" customFormat="1" ht="15" customHeight="1" x14ac:dyDescent="0.25">
      <c r="A55" s="33">
        <v>203</v>
      </c>
      <c r="B55" s="12" t="s">
        <v>123</v>
      </c>
      <c r="C55" s="12" t="s">
        <v>124</v>
      </c>
      <c r="D55" s="12" t="s">
        <v>100</v>
      </c>
      <c r="E55" s="12" t="s">
        <v>101</v>
      </c>
      <c r="G55" s="81">
        <v>1</v>
      </c>
      <c r="H55" s="12">
        <v>3</v>
      </c>
      <c r="I55" s="15"/>
      <c r="J55" s="56" t="s">
        <v>2</v>
      </c>
      <c r="K55" s="110">
        <v>3</v>
      </c>
      <c r="L55" s="15"/>
      <c r="M55" s="175">
        <v>3.77</v>
      </c>
      <c r="N55" s="175">
        <v>3.77</v>
      </c>
      <c r="O55" s="98">
        <f t="shared" si="20"/>
        <v>1</v>
      </c>
      <c r="P55" s="175">
        <v>2</v>
      </c>
      <c r="Q55" s="15"/>
      <c r="R55" s="48">
        <v>2.66</v>
      </c>
      <c r="S55" s="48">
        <v>3.77</v>
      </c>
      <c r="T55" s="103">
        <f t="shared" si="21"/>
        <v>0.70557029177718833</v>
      </c>
      <c r="U55" s="48">
        <v>2</v>
      </c>
      <c r="V55" s="15"/>
      <c r="W55" s="110" t="s">
        <v>3</v>
      </c>
      <c r="X55" s="110">
        <v>0</v>
      </c>
      <c r="Y55" s="15"/>
      <c r="Z55" s="16">
        <v>3868.4773372515629</v>
      </c>
      <c r="AA55" s="16">
        <v>131099.37266274844</v>
      </c>
      <c r="AB55" s="55">
        <f t="shared" si="19"/>
        <v>2.9507977488215556E-2</v>
      </c>
      <c r="AC55" s="12">
        <v>1</v>
      </c>
      <c r="AD55" s="15"/>
      <c r="AE55" s="17">
        <v>42637</v>
      </c>
      <c r="AF55" s="22">
        <v>0</v>
      </c>
      <c r="AG55" s="15"/>
      <c r="AH55" s="11">
        <v>283</v>
      </c>
      <c r="AI55" s="8">
        <v>3</v>
      </c>
      <c r="AJ55" s="15"/>
      <c r="AK55" s="250" t="s">
        <v>46</v>
      </c>
      <c r="AL55" s="250"/>
      <c r="AM55" s="250"/>
      <c r="AN55" s="250"/>
      <c r="AO55" s="108"/>
      <c r="AP55" s="23">
        <v>9.2307692307692257E-2</v>
      </c>
      <c r="AQ55" s="8">
        <v>0</v>
      </c>
      <c r="AR55" s="203" t="s">
        <v>319</v>
      </c>
      <c r="AS55" s="110">
        <v>-1</v>
      </c>
      <c r="AT55" s="160">
        <f>H55+K55+P55+U55+X55+AC55+AF55+AI55+AN55+AQ55+AS55</f>
        <v>13</v>
      </c>
      <c r="AV55" s="38"/>
    </row>
    <row r="56" spans="1:48" s="25" customFormat="1" ht="15" customHeight="1" x14ac:dyDescent="0.25">
      <c r="A56" s="33">
        <v>203</v>
      </c>
      <c r="B56" s="12" t="s">
        <v>125</v>
      </c>
      <c r="C56" s="12" t="s">
        <v>126</v>
      </c>
      <c r="D56" s="12" t="s">
        <v>100</v>
      </c>
      <c r="E56" s="12" t="s">
        <v>101</v>
      </c>
      <c r="G56" s="231" t="s">
        <v>321</v>
      </c>
      <c r="H56" s="232"/>
      <c r="I56" s="15"/>
      <c r="J56" s="56" t="s">
        <v>2</v>
      </c>
      <c r="K56" s="110">
        <v>3</v>
      </c>
      <c r="L56" s="15"/>
      <c r="M56" s="233" t="s">
        <v>321</v>
      </c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5"/>
      <c r="Y56" s="15"/>
      <c r="Z56" s="16">
        <v>30381.020515830722</v>
      </c>
      <c r="AA56" s="16">
        <v>282233.82948416926</v>
      </c>
      <c r="AB56" s="55">
        <f t="shared" si="19"/>
        <v>0.1076448580645249</v>
      </c>
      <c r="AC56" s="12">
        <v>3</v>
      </c>
      <c r="AD56" s="15"/>
      <c r="AE56" s="17">
        <v>90262</v>
      </c>
      <c r="AF56" s="22">
        <v>0</v>
      </c>
      <c r="AG56" s="15"/>
      <c r="AH56" s="11">
        <v>263</v>
      </c>
      <c r="AI56" s="8">
        <v>3</v>
      </c>
      <c r="AJ56" s="15"/>
      <c r="AK56" s="250" t="s">
        <v>46</v>
      </c>
      <c r="AL56" s="250"/>
      <c r="AM56" s="250"/>
      <c r="AN56" s="250"/>
      <c r="AO56" s="108"/>
      <c r="AP56" s="23">
        <v>-0.14647887323943662</v>
      </c>
      <c r="AQ56" s="8">
        <v>3</v>
      </c>
      <c r="AR56" s="203" t="s">
        <v>319</v>
      </c>
      <c r="AS56" s="110">
        <v>-1</v>
      </c>
      <c r="AT56" s="33">
        <v>-1</v>
      </c>
      <c r="AV56" s="38"/>
    </row>
    <row r="57" spans="1:48" s="25" customFormat="1" ht="15" customHeight="1" x14ac:dyDescent="0.25">
      <c r="A57" s="33">
        <v>203</v>
      </c>
      <c r="B57" s="12" t="s">
        <v>127</v>
      </c>
      <c r="C57" s="12" t="s">
        <v>128</v>
      </c>
      <c r="D57" s="12" t="s">
        <v>100</v>
      </c>
      <c r="E57" s="12" t="s">
        <v>101</v>
      </c>
      <c r="G57" s="233" t="s">
        <v>321</v>
      </c>
      <c r="H57" s="235"/>
      <c r="I57" s="47"/>
      <c r="J57" s="56" t="s">
        <v>3</v>
      </c>
      <c r="K57" s="110">
        <v>-1</v>
      </c>
      <c r="L57" s="15"/>
      <c r="M57" s="233" t="s">
        <v>321</v>
      </c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5"/>
      <c r="Y57" s="15"/>
      <c r="Z57" s="16">
        <v>0</v>
      </c>
      <c r="AA57" s="16">
        <v>58201.497600000002</v>
      </c>
      <c r="AB57" s="55">
        <f t="shared" si="19"/>
        <v>0</v>
      </c>
      <c r="AC57" s="12">
        <v>-1</v>
      </c>
      <c r="AD57" s="15"/>
      <c r="AE57" s="17">
        <v>20484</v>
      </c>
      <c r="AF57" s="22">
        <v>0</v>
      </c>
      <c r="AG57" s="15"/>
      <c r="AH57" s="11">
        <v>240</v>
      </c>
      <c r="AI57" s="8">
        <v>3</v>
      </c>
      <c r="AJ57" s="15"/>
      <c r="AK57" s="250" t="s">
        <v>46</v>
      </c>
      <c r="AL57" s="250"/>
      <c r="AM57" s="250"/>
      <c r="AN57" s="250"/>
      <c r="AO57" s="108"/>
      <c r="AP57" s="23">
        <v>-4.9230769230769272E-2</v>
      </c>
      <c r="AQ57" s="8">
        <v>1</v>
      </c>
      <c r="AR57" s="203" t="s">
        <v>319</v>
      </c>
      <c r="AS57" s="110">
        <v>-1</v>
      </c>
      <c r="AT57" s="33">
        <v>-1</v>
      </c>
      <c r="AV57" s="38"/>
    </row>
    <row r="58" spans="1:48" s="25" customFormat="1" ht="15" customHeight="1" x14ac:dyDescent="0.25">
      <c r="A58" s="33">
        <v>203</v>
      </c>
      <c r="B58" s="12" t="s">
        <v>129</v>
      </c>
      <c r="C58" s="12" t="s">
        <v>130</v>
      </c>
      <c r="D58" s="12" t="s">
        <v>100</v>
      </c>
      <c r="E58" s="12" t="s">
        <v>101</v>
      </c>
      <c r="G58" s="24">
        <v>0.8</v>
      </c>
      <c r="H58" s="12">
        <v>3</v>
      </c>
      <c r="I58" s="15"/>
      <c r="J58" s="56" t="s">
        <v>2</v>
      </c>
      <c r="K58" s="110">
        <v>3</v>
      </c>
      <c r="L58" s="15"/>
      <c r="M58" s="72">
        <v>2.02</v>
      </c>
      <c r="N58" s="72">
        <v>3.58</v>
      </c>
      <c r="O58" s="113">
        <f>M58/N58</f>
        <v>0.56424581005586594</v>
      </c>
      <c r="P58" s="140">
        <v>0</v>
      </c>
      <c r="Q58" s="15"/>
      <c r="R58" s="48">
        <v>0.91</v>
      </c>
      <c r="S58" s="48">
        <v>2.02</v>
      </c>
      <c r="T58" s="104">
        <f>R58/S58</f>
        <v>0.45049504950495051</v>
      </c>
      <c r="U58" s="48">
        <v>1</v>
      </c>
      <c r="V58" s="15"/>
      <c r="W58" s="110" t="s">
        <v>3</v>
      </c>
      <c r="X58" s="110">
        <v>0</v>
      </c>
      <c r="Y58" s="15"/>
      <c r="Z58" s="16">
        <v>11597.626064000011</v>
      </c>
      <c r="AA58" s="16">
        <v>74127.363935999994</v>
      </c>
      <c r="AB58" s="55">
        <f t="shared" si="19"/>
        <v>0.15645539579706566</v>
      </c>
      <c r="AC58" s="12">
        <v>3</v>
      </c>
      <c r="AD58" s="15"/>
      <c r="AE58" s="17">
        <v>30992</v>
      </c>
      <c r="AF58" s="22">
        <v>0</v>
      </c>
      <c r="AG58" s="15"/>
      <c r="AH58" s="11">
        <v>263</v>
      </c>
      <c r="AI58" s="8">
        <v>3</v>
      </c>
      <c r="AJ58" s="15"/>
      <c r="AK58" s="250" t="s">
        <v>46</v>
      </c>
      <c r="AL58" s="250"/>
      <c r="AM58" s="250"/>
      <c r="AN58" s="250"/>
      <c r="AO58" s="108"/>
      <c r="AP58" s="23">
        <v>-8.3076923076923076E-2</v>
      </c>
      <c r="AQ58" s="8">
        <v>2</v>
      </c>
      <c r="AR58" s="203" t="s">
        <v>319</v>
      </c>
      <c r="AS58" s="110">
        <v>-1</v>
      </c>
      <c r="AT58" s="33">
        <f>H58+K58+P58+U58+X58+AC58+AF58+AI58+AN58+AQ58+AS58</f>
        <v>14</v>
      </c>
      <c r="AV58" s="38"/>
    </row>
    <row r="59" spans="1:48" s="25" customFormat="1" ht="15" customHeight="1" x14ac:dyDescent="0.25">
      <c r="A59" s="33">
        <v>203</v>
      </c>
      <c r="B59" s="12" t="s">
        <v>131</v>
      </c>
      <c r="C59" s="12" t="s">
        <v>132</v>
      </c>
      <c r="D59" s="12" t="s">
        <v>100</v>
      </c>
      <c r="E59" s="12" t="s">
        <v>101</v>
      </c>
      <c r="G59" s="24">
        <v>0.95</v>
      </c>
      <c r="H59" s="12">
        <v>3</v>
      </c>
      <c r="I59" s="15"/>
      <c r="J59" s="56" t="s">
        <v>2</v>
      </c>
      <c r="K59" s="110">
        <v>3</v>
      </c>
      <c r="L59" s="15"/>
      <c r="M59" s="140">
        <v>13.38</v>
      </c>
      <c r="N59" s="140">
        <v>13.52</v>
      </c>
      <c r="O59" s="97">
        <f>M59/N59</f>
        <v>0.9896449704142013</v>
      </c>
      <c r="P59" s="140">
        <v>2</v>
      </c>
      <c r="Q59" s="15"/>
      <c r="R59" s="48">
        <v>8.94</v>
      </c>
      <c r="S59" s="48">
        <v>13.38</v>
      </c>
      <c r="T59" s="103">
        <f>R59/S59</f>
        <v>0.66816143497757841</v>
      </c>
      <c r="U59" s="48">
        <v>2</v>
      </c>
      <c r="V59" s="15"/>
      <c r="W59" s="110" t="s">
        <v>317</v>
      </c>
      <c r="X59" s="110">
        <v>0</v>
      </c>
      <c r="Y59" s="15"/>
      <c r="Z59" s="16">
        <v>98194.978870269144</v>
      </c>
      <c r="AA59" s="16">
        <v>539116.75112973084</v>
      </c>
      <c r="AB59" s="55">
        <f t="shared" si="19"/>
        <v>0.18214047080618334</v>
      </c>
      <c r="AC59" s="12">
        <v>3</v>
      </c>
      <c r="AD59" s="15"/>
      <c r="AE59" s="17">
        <v>211529</v>
      </c>
      <c r="AF59" s="22">
        <v>1</v>
      </c>
      <c r="AG59" s="15"/>
      <c r="AH59" s="11">
        <v>273</v>
      </c>
      <c r="AI59" s="8">
        <v>3</v>
      </c>
      <c r="AJ59" s="15"/>
      <c r="AK59" s="250" t="s">
        <v>46</v>
      </c>
      <c r="AL59" s="250"/>
      <c r="AM59" s="250"/>
      <c r="AN59" s="250"/>
      <c r="AO59" s="108"/>
      <c r="AP59" s="23">
        <v>0</v>
      </c>
      <c r="AQ59" s="8">
        <v>0</v>
      </c>
      <c r="AR59" s="203" t="s">
        <v>319</v>
      </c>
      <c r="AS59" s="110">
        <v>-1</v>
      </c>
      <c r="AT59" s="33">
        <f>H59+K59+P59+U59+X59+AC59+AF59+AI59+AN59+AQ59+AS59</f>
        <v>16</v>
      </c>
      <c r="AV59" s="38"/>
    </row>
    <row r="60" spans="1:48" s="25" customFormat="1" ht="15" customHeight="1" x14ac:dyDescent="0.25">
      <c r="A60" s="33">
        <v>203</v>
      </c>
      <c r="B60" s="12" t="s">
        <v>133</v>
      </c>
      <c r="C60" s="12" t="s">
        <v>134</v>
      </c>
      <c r="D60" s="12" t="s">
        <v>100</v>
      </c>
      <c r="E60" s="12" t="s">
        <v>101</v>
      </c>
      <c r="G60" s="24">
        <v>1</v>
      </c>
      <c r="H60" s="12">
        <v>3</v>
      </c>
      <c r="I60" s="15"/>
      <c r="J60" s="56" t="s">
        <v>2</v>
      </c>
      <c r="K60" s="110">
        <v>3</v>
      </c>
      <c r="L60" s="15"/>
      <c r="M60" s="140">
        <v>3.11</v>
      </c>
      <c r="N60" s="140">
        <v>3.11</v>
      </c>
      <c r="O60" s="97">
        <f t="shared" ref="O60" si="22">M60/N60</f>
        <v>1</v>
      </c>
      <c r="P60" s="140">
        <v>2</v>
      </c>
      <c r="Q60" s="15"/>
      <c r="R60" s="48">
        <v>3.11</v>
      </c>
      <c r="S60" s="48">
        <v>3.11</v>
      </c>
      <c r="T60" s="104">
        <f>R60/S60</f>
        <v>1</v>
      </c>
      <c r="U60" s="48">
        <v>2</v>
      </c>
      <c r="V60" s="15"/>
      <c r="W60" s="110" t="s">
        <v>2</v>
      </c>
      <c r="X60" s="110">
        <v>1</v>
      </c>
      <c r="Y60" s="15"/>
      <c r="Z60" s="16">
        <v>7843.3411272900485</v>
      </c>
      <c r="AA60" s="16">
        <v>18027.698872709952</v>
      </c>
      <c r="AB60" s="55">
        <f t="shared" si="19"/>
        <v>0.43507167402064695</v>
      </c>
      <c r="AC60" s="12">
        <v>3</v>
      </c>
      <c r="AD60" s="15"/>
      <c r="AE60" s="17">
        <v>16240</v>
      </c>
      <c r="AF60" s="22">
        <v>0</v>
      </c>
      <c r="AG60" s="15"/>
      <c r="AH60" s="11">
        <v>281</v>
      </c>
      <c r="AI60" s="8">
        <v>3</v>
      </c>
      <c r="AJ60" s="15"/>
      <c r="AK60" s="250" t="s">
        <v>46</v>
      </c>
      <c r="AL60" s="250"/>
      <c r="AM60" s="250"/>
      <c r="AN60" s="250"/>
      <c r="AO60" s="108"/>
      <c r="AP60" s="23">
        <v>-3.3846153846153811E-2</v>
      </c>
      <c r="AQ60" s="8">
        <v>1</v>
      </c>
      <c r="AR60" s="203" t="s">
        <v>319</v>
      </c>
      <c r="AS60" s="110">
        <v>-1</v>
      </c>
      <c r="AT60" s="33">
        <f>H60+K60+P60+U60+X60+AC60+AF60+AI60+AN60+AQ60+AS60</f>
        <v>17</v>
      </c>
      <c r="AV60" s="38"/>
    </row>
    <row r="61" spans="1:48" s="25" customFormat="1" ht="15" customHeight="1" x14ac:dyDescent="0.25">
      <c r="A61" s="33">
        <v>203</v>
      </c>
      <c r="B61" s="12" t="s">
        <v>135</v>
      </c>
      <c r="C61" s="12" t="s">
        <v>136</v>
      </c>
      <c r="D61" s="12" t="s">
        <v>100</v>
      </c>
      <c r="E61" s="12" t="s">
        <v>101</v>
      </c>
      <c r="G61" s="233" t="s">
        <v>321</v>
      </c>
      <c r="H61" s="235"/>
      <c r="I61" s="15"/>
      <c r="J61" s="56" t="s">
        <v>2</v>
      </c>
      <c r="K61" s="110">
        <v>3</v>
      </c>
      <c r="L61" s="15"/>
      <c r="M61" s="233" t="s">
        <v>321</v>
      </c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5"/>
      <c r="Y61" s="15"/>
      <c r="Z61" s="16">
        <v>7252.6476000000112</v>
      </c>
      <c r="AA61" s="16">
        <v>90303.302399999986</v>
      </c>
      <c r="AB61" s="55">
        <f t="shared" si="19"/>
        <v>8.0314311960312232E-2</v>
      </c>
      <c r="AC61" s="12">
        <v>2</v>
      </c>
      <c r="AD61" s="15"/>
      <c r="AE61" s="17">
        <v>32223</v>
      </c>
      <c r="AF61" s="22">
        <v>0</v>
      </c>
      <c r="AG61" s="15"/>
      <c r="AH61" s="11">
        <v>192</v>
      </c>
      <c r="AI61" s="8">
        <v>2</v>
      </c>
      <c r="AJ61" s="15"/>
      <c r="AK61" s="250" t="s">
        <v>46</v>
      </c>
      <c r="AL61" s="250"/>
      <c r="AM61" s="250"/>
      <c r="AN61" s="250"/>
      <c r="AO61" s="108"/>
      <c r="AP61" s="23">
        <v>0</v>
      </c>
      <c r="AQ61" s="8">
        <v>0</v>
      </c>
      <c r="AR61" s="203" t="s">
        <v>320</v>
      </c>
      <c r="AS61" s="110">
        <v>1</v>
      </c>
      <c r="AT61" s="33">
        <v>-1</v>
      </c>
      <c r="AV61" s="38"/>
    </row>
    <row r="62" spans="1:48" s="25" customFormat="1" ht="15.75" customHeight="1" x14ac:dyDescent="0.25">
      <c r="A62" s="33">
        <v>203</v>
      </c>
      <c r="B62" s="12" t="s">
        <v>137</v>
      </c>
      <c r="C62" s="12" t="s">
        <v>138</v>
      </c>
      <c r="D62" s="12" t="s">
        <v>100</v>
      </c>
      <c r="E62" s="12" t="s">
        <v>101</v>
      </c>
      <c r="G62" s="24">
        <v>1</v>
      </c>
      <c r="H62" s="12">
        <v>3</v>
      </c>
      <c r="I62" s="15"/>
      <c r="J62" s="56" t="s">
        <v>2</v>
      </c>
      <c r="K62" s="110">
        <v>3</v>
      </c>
      <c r="L62" s="15"/>
      <c r="M62" s="140">
        <v>4.4400000000000004</v>
      </c>
      <c r="N62" s="140">
        <v>5.55</v>
      </c>
      <c r="O62" s="113">
        <f>M62/N62</f>
        <v>0.8</v>
      </c>
      <c r="P62" s="140">
        <v>2</v>
      </c>
      <c r="Q62" s="15"/>
      <c r="R62" s="48">
        <v>2.2200000000000002</v>
      </c>
      <c r="S62" s="48">
        <v>4.4400000000000004</v>
      </c>
      <c r="T62" s="161">
        <f>R62/S62</f>
        <v>0.5</v>
      </c>
      <c r="U62" s="48">
        <v>1</v>
      </c>
      <c r="V62" s="15"/>
      <c r="W62" s="110" t="s">
        <v>3</v>
      </c>
      <c r="X62" s="110">
        <v>0</v>
      </c>
      <c r="Y62" s="15"/>
      <c r="Z62" s="16">
        <v>17658.929054000007</v>
      </c>
      <c r="AA62" s="16">
        <v>86473.700945999997</v>
      </c>
      <c r="AB62" s="55">
        <f t="shared" si="19"/>
        <v>0.2042115563554685</v>
      </c>
      <c r="AC62" s="12">
        <v>3</v>
      </c>
      <c r="AD62" s="15"/>
      <c r="AE62" s="17">
        <v>34889</v>
      </c>
      <c r="AF62" s="22">
        <v>0</v>
      </c>
      <c r="AG62" s="15"/>
      <c r="AH62" s="11">
        <v>241</v>
      </c>
      <c r="AI62" s="8">
        <v>3</v>
      </c>
      <c r="AJ62" s="15"/>
      <c r="AK62" s="250" t="s">
        <v>46</v>
      </c>
      <c r="AL62" s="250"/>
      <c r="AM62" s="250"/>
      <c r="AN62" s="250"/>
      <c r="AO62" s="108"/>
      <c r="AP62" s="23">
        <v>4.3076923076923117E-2</v>
      </c>
      <c r="AQ62" s="8">
        <v>0</v>
      </c>
      <c r="AR62" s="203" t="s">
        <v>320</v>
      </c>
      <c r="AS62" s="110">
        <v>1</v>
      </c>
      <c r="AT62" s="33">
        <f>H62+K62+P62+U62+X62+AC62+AF62+AI62+AN62+AQ62+AS62</f>
        <v>16</v>
      </c>
      <c r="AV62" s="38"/>
    </row>
    <row r="63" spans="1:48" s="25" customFormat="1" ht="15" customHeight="1" x14ac:dyDescent="0.25">
      <c r="A63" s="33">
        <v>203</v>
      </c>
      <c r="B63" s="12" t="s">
        <v>139</v>
      </c>
      <c r="C63" s="12" t="s">
        <v>140</v>
      </c>
      <c r="D63" s="12" t="s">
        <v>100</v>
      </c>
      <c r="E63" s="12" t="s">
        <v>101</v>
      </c>
      <c r="G63" s="24">
        <v>1</v>
      </c>
      <c r="H63" s="12">
        <v>3</v>
      </c>
      <c r="I63" s="15"/>
      <c r="J63" s="56" t="s">
        <v>2</v>
      </c>
      <c r="K63" s="110">
        <v>3</v>
      </c>
      <c r="L63" s="15"/>
      <c r="M63" s="140">
        <v>4.72</v>
      </c>
      <c r="N63" s="140">
        <v>5.83</v>
      </c>
      <c r="O63" s="143">
        <f>M63/N63</f>
        <v>0.80960548885077177</v>
      </c>
      <c r="P63" s="140">
        <v>2</v>
      </c>
      <c r="Q63" s="15"/>
      <c r="R63" s="48">
        <v>2.2200000000000002</v>
      </c>
      <c r="S63" s="48">
        <v>4.72</v>
      </c>
      <c r="T63" s="161">
        <f>R63/S63</f>
        <v>0.47033898305084754</v>
      </c>
      <c r="U63" s="48">
        <v>1</v>
      </c>
      <c r="V63" s="15"/>
      <c r="W63" s="110" t="s">
        <v>2</v>
      </c>
      <c r="X63" s="110">
        <v>1</v>
      </c>
      <c r="Y63" s="15"/>
      <c r="Z63" s="16">
        <v>15401.149999999994</v>
      </c>
      <c r="AA63" s="16">
        <v>139000.59</v>
      </c>
      <c r="AB63" s="55">
        <f t="shared" si="19"/>
        <v>0.11079916998913454</v>
      </c>
      <c r="AC63" s="12">
        <v>3</v>
      </c>
      <c r="AD63" s="15"/>
      <c r="AE63" s="17">
        <v>55011</v>
      </c>
      <c r="AF63" s="22">
        <v>0</v>
      </c>
      <c r="AG63" s="15"/>
      <c r="AH63" s="11">
        <v>237</v>
      </c>
      <c r="AI63" s="8">
        <v>3</v>
      </c>
      <c r="AJ63" s="15"/>
      <c r="AK63" s="250" t="s">
        <v>46</v>
      </c>
      <c r="AL63" s="250"/>
      <c r="AM63" s="250"/>
      <c r="AN63" s="250"/>
      <c r="AO63" s="108"/>
      <c r="AP63" s="23">
        <v>2.4615384615384636E-2</v>
      </c>
      <c r="AQ63" s="8">
        <v>0</v>
      </c>
      <c r="AR63" s="203" t="s">
        <v>320</v>
      </c>
      <c r="AS63" s="110">
        <v>1</v>
      </c>
      <c r="AT63" s="33">
        <f>H63+K63+P63+U63+X63+AC63+AF63+AI63+AN63+AQ63+AS63</f>
        <v>17</v>
      </c>
      <c r="AV63" s="38"/>
    </row>
    <row r="64" spans="1:48" s="25" customFormat="1" ht="30" customHeight="1" x14ac:dyDescent="0.25">
      <c r="A64" s="33">
        <v>203</v>
      </c>
      <c r="B64" s="12" t="s">
        <v>141</v>
      </c>
      <c r="C64" s="82" t="s">
        <v>142</v>
      </c>
      <c r="D64" s="12" t="s">
        <v>100</v>
      </c>
      <c r="E64" s="12" t="s">
        <v>101</v>
      </c>
      <c r="G64" s="24">
        <v>0.6</v>
      </c>
      <c r="H64" s="12">
        <v>3</v>
      </c>
      <c r="I64" s="15"/>
      <c r="J64" s="56" t="s">
        <v>2</v>
      </c>
      <c r="K64" s="110">
        <v>3</v>
      </c>
      <c r="L64" s="15"/>
      <c r="M64" s="140">
        <v>3.83</v>
      </c>
      <c r="N64" s="140">
        <v>4.88</v>
      </c>
      <c r="O64" s="143">
        <f>M64/N64</f>
        <v>0.7848360655737705</v>
      </c>
      <c r="P64" s="140">
        <v>0</v>
      </c>
      <c r="Q64" s="15"/>
      <c r="R64" s="48">
        <v>2.65</v>
      </c>
      <c r="S64" s="48">
        <v>3.83</v>
      </c>
      <c r="T64" s="104">
        <f>R64/S64</f>
        <v>0.69190600522193213</v>
      </c>
      <c r="U64" s="48">
        <v>2</v>
      </c>
      <c r="V64" s="15"/>
      <c r="W64" s="110" t="s">
        <v>3</v>
      </c>
      <c r="X64" s="110">
        <v>0</v>
      </c>
      <c r="Y64" s="15"/>
      <c r="Z64" s="16">
        <v>10305.635090000011</v>
      </c>
      <c r="AA64" s="16">
        <v>90055.424909999987</v>
      </c>
      <c r="AB64" s="55">
        <f t="shared" si="19"/>
        <v>0.1144365828077465</v>
      </c>
      <c r="AC64" s="12">
        <v>3</v>
      </c>
      <c r="AD64" s="15"/>
      <c r="AE64" s="17">
        <v>32289</v>
      </c>
      <c r="AF64" s="22">
        <v>0</v>
      </c>
      <c r="AG64" s="15"/>
      <c r="AH64" s="11">
        <v>255</v>
      </c>
      <c r="AI64" s="8">
        <v>3</v>
      </c>
      <c r="AJ64" s="15"/>
      <c r="AK64" s="250" t="s">
        <v>46</v>
      </c>
      <c r="AL64" s="250"/>
      <c r="AM64" s="250"/>
      <c r="AN64" s="250"/>
      <c r="AO64" s="108"/>
      <c r="AP64" s="23">
        <v>3.9999999999999966E-2</v>
      </c>
      <c r="AQ64" s="8">
        <v>0</v>
      </c>
      <c r="AR64" s="203" t="s">
        <v>320</v>
      </c>
      <c r="AS64" s="110">
        <v>1</v>
      </c>
      <c r="AT64" s="33">
        <f>H64+K64+P64+U64+X64+AC64+AF64+AI64+AN64+AQ64+AS64</f>
        <v>15</v>
      </c>
      <c r="AV64" s="38"/>
    </row>
    <row r="65" spans="1:48" s="25" customFormat="1" ht="30" customHeight="1" x14ac:dyDescent="0.25">
      <c r="A65" s="195">
        <v>203</v>
      </c>
      <c r="B65" s="172" t="s">
        <v>143</v>
      </c>
      <c r="C65" s="171" t="s">
        <v>324</v>
      </c>
      <c r="D65" s="12" t="s">
        <v>100</v>
      </c>
      <c r="E65" s="12" t="s">
        <v>101</v>
      </c>
      <c r="G65" s="24"/>
      <c r="H65" s="12"/>
      <c r="I65" s="15"/>
      <c r="J65" s="94"/>
      <c r="K65" s="110"/>
      <c r="L65" s="15"/>
      <c r="M65" s="145"/>
      <c r="N65" s="145"/>
      <c r="O65" s="132"/>
      <c r="P65" s="145"/>
      <c r="Q65" s="15"/>
      <c r="R65" s="119"/>
      <c r="S65" s="119"/>
      <c r="T65" s="148"/>
      <c r="U65" s="119"/>
      <c r="V65" s="15"/>
      <c r="W65" s="74"/>
      <c r="X65" s="74"/>
      <c r="Y65" s="15"/>
      <c r="Z65" s="16">
        <v>10108.538200000025</v>
      </c>
      <c r="AA65" s="16">
        <v>69975.201799999981</v>
      </c>
      <c r="AB65" s="55">
        <f t="shared" si="19"/>
        <v>0.14445886456879109</v>
      </c>
      <c r="AC65" s="12">
        <v>3</v>
      </c>
      <c r="AD65" s="15"/>
      <c r="AE65" s="17">
        <v>27492</v>
      </c>
      <c r="AF65" s="22">
        <v>0</v>
      </c>
      <c r="AG65" s="15"/>
      <c r="AH65" s="11">
        <v>73</v>
      </c>
      <c r="AI65" s="8">
        <v>-1</v>
      </c>
      <c r="AJ65" s="15"/>
      <c r="AK65" s="250" t="s">
        <v>46</v>
      </c>
      <c r="AL65" s="250"/>
      <c r="AM65" s="250"/>
      <c r="AN65" s="250"/>
      <c r="AO65" s="108"/>
      <c r="AP65" s="23">
        <v>-2.4615384615384636E-2</v>
      </c>
      <c r="AQ65" s="8">
        <v>1</v>
      </c>
      <c r="AR65" s="203" t="s">
        <v>319</v>
      </c>
      <c r="AS65" s="110">
        <v>-1</v>
      </c>
      <c r="AT65" s="160">
        <f>H65+K65+P65+U65+X65+AC65+AF65+AI65+AN65+AQ65+AS65</f>
        <v>2</v>
      </c>
      <c r="AV65" s="38"/>
    </row>
    <row r="66" spans="1:48" s="25" customFormat="1" ht="15" customHeight="1" x14ac:dyDescent="0.25">
      <c r="A66" s="33">
        <v>203</v>
      </c>
      <c r="B66" s="12" t="s">
        <v>144</v>
      </c>
      <c r="C66" s="12" t="s">
        <v>145</v>
      </c>
      <c r="D66" s="12" t="s">
        <v>100</v>
      </c>
      <c r="E66" s="12" t="s">
        <v>101</v>
      </c>
      <c r="G66" s="233" t="s">
        <v>321</v>
      </c>
      <c r="H66" s="235"/>
      <c r="I66" s="15"/>
      <c r="J66" s="56" t="s">
        <v>3</v>
      </c>
      <c r="K66" s="110">
        <v>-1</v>
      </c>
      <c r="L66" s="15"/>
      <c r="M66" s="236" t="s">
        <v>321</v>
      </c>
      <c r="N66" s="236"/>
      <c r="O66" s="236"/>
      <c r="P66" s="236"/>
      <c r="Q66" s="236"/>
      <c r="R66" s="236"/>
      <c r="S66" s="236"/>
      <c r="T66" s="236"/>
      <c r="U66" s="236"/>
      <c r="V66" s="236"/>
      <c r="W66" s="236"/>
      <c r="X66" s="236"/>
      <c r="Y66" s="15"/>
      <c r="Z66" s="16">
        <v>0</v>
      </c>
      <c r="AA66" s="16">
        <v>79755.235637999998</v>
      </c>
      <c r="AB66" s="55">
        <f t="shared" si="19"/>
        <v>0</v>
      </c>
      <c r="AC66" s="12">
        <v>-1</v>
      </c>
      <c r="AD66" s="15"/>
      <c r="AE66" s="17">
        <v>25416</v>
      </c>
      <c r="AF66" s="22">
        <v>0</v>
      </c>
      <c r="AG66" s="15"/>
      <c r="AH66" s="11">
        <v>222</v>
      </c>
      <c r="AI66" s="8">
        <v>3</v>
      </c>
      <c r="AJ66" s="15"/>
      <c r="AK66" s="250" t="s">
        <v>46</v>
      </c>
      <c r="AL66" s="250"/>
      <c r="AM66" s="250"/>
      <c r="AN66" s="250"/>
      <c r="AO66" s="108"/>
      <c r="AP66" s="23">
        <v>-1.8461538461538477E-2</v>
      </c>
      <c r="AQ66" s="8">
        <v>1</v>
      </c>
      <c r="AR66" s="203" t="s">
        <v>319</v>
      </c>
      <c r="AS66" s="110">
        <v>-1</v>
      </c>
      <c r="AT66" s="33">
        <v>-1</v>
      </c>
      <c r="AV66" s="38"/>
    </row>
    <row r="67" spans="1:48" s="25" customFormat="1" ht="15" customHeight="1" x14ac:dyDescent="0.25">
      <c r="A67" s="33">
        <v>203</v>
      </c>
      <c r="B67" s="12" t="s">
        <v>146</v>
      </c>
      <c r="C67" s="12" t="s">
        <v>147</v>
      </c>
      <c r="D67" s="12" t="s">
        <v>100</v>
      </c>
      <c r="E67" s="12" t="s">
        <v>101</v>
      </c>
      <c r="G67" s="24">
        <v>1</v>
      </c>
      <c r="H67" s="12">
        <v>3</v>
      </c>
      <c r="I67" s="15"/>
      <c r="J67" s="56" t="s">
        <v>2</v>
      </c>
      <c r="K67" s="110">
        <v>3</v>
      </c>
      <c r="L67" s="15"/>
      <c r="M67" s="146">
        <v>3.33</v>
      </c>
      <c r="N67" s="146">
        <v>3.88</v>
      </c>
      <c r="O67" s="131">
        <f>M67/N67</f>
        <v>0.85824742268041243</v>
      </c>
      <c r="P67" s="146">
        <v>2</v>
      </c>
      <c r="Q67" s="15"/>
      <c r="R67" s="120">
        <v>3.33</v>
      </c>
      <c r="S67" s="120">
        <v>3.33</v>
      </c>
      <c r="T67" s="133">
        <f>R67/S67</f>
        <v>1</v>
      </c>
      <c r="U67" s="120">
        <v>2</v>
      </c>
      <c r="V67" s="15"/>
      <c r="W67" s="14" t="s">
        <v>3</v>
      </c>
      <c r="X67" s="14">
        <v>0</v>
      </c>
      <c r="Y67" s="15"/>
      <c r="Z67" s="16">
        <v>5865.9478479999962</v>
      </c>
      <c r="AA67" s="16">
        <v>71178.242152000006</v>
      </c>
      <c r="AB67" s="55">
        <f t="shared" si="19"/>
        <v>8.2412092103558238E-2</v>
      </c>
      <c r="AC67" s="12">
        <v>2</v>
      </c>
      <c r="AD67" s="15"/>
      <c r="AE67" s="17">
        <v>23714</v>
      </c>
      <c r="AF67" s="22">
        <v>0</v>
      </c>
      <c r="AG67" s="15"/>
      <c r="AH67" s="11">
        <v>129</v>
      </c>
      <c r="AI67" s="8">
        <v>0</v>
      </c>
      <c r="AJ67" s="15"/>
      <c r="AK67" s="250" t="s">
        <v>46</v>
      </c>
      <c r="AL67" s="250"/>
      <c r="AM67" s="250"/>
      <c r="AN67" s="250"/>
      <c r="AO67" s="108"/>
      <c r="AP67" s="23">
        <v>7.3846153846153909E-2</v>
      </c>
      <c r="AQ67" s="8">
        <v>0</v>
      </c>
      <c r="AR67" s="203" t="s">
        <v>319</v>
      </c>
      <c r="AS67" s="110">
        <v>-1</v>
      </c>
      <c r="AT67" s="33">
        <f>H67+K67+P67+U67+X67+AC67+AF67+AI67+AN67+AQ67+AS67</f>
        <v>11</v>
      </c>
      <c r="AV67" s="38"/>
    </row>
    <row r="68" spans="1:48" s="25" customFormat="1" ht="15" customHeight="1" x14ac:dyDescent="0.25">
      <c r="A68" s="33">
        <v>203</v>
      </c>
      <c r="B68" s="12" t="s">
        <v>148</v>
      </c>
      <c r="C68" s="12" t="s">
        <v>149</v>
      </c>
      <c r="D68" s="12" t="s">
        <v>100</v>
      </c>
      <c r="E68" s="12" t="s">
        <v>101</v>
      </c>
      <c r="G68" s="81">
        <v>0.5</v>
      </c>
      <c r="H68" s="12">
        <v>2</v>
      </c>
      <c r="I68" s="15"/>
      <c r="J68" s="56" t="s">
        <v>2</v>
      </c>
      <c r="K68" s="110">
        <v>3</v>
      </c>
      <c r="L68" s="15"/>
      <c r="M68" s="140">
        <v>4.88</v>
      </c>
      <c r="N68" s="140">
        <v>4.88</v>
      </c>
      <c r="O68" s="97">
        <f>M68/N68</f>
        <v>1</v>
      </c>
      <c r="P68" s="140">
        <v>2</v>
      </c>
      <c r="Q68" s="15"/>
      <c r="R68" s="48">
        <v>3.88</v>
      </c>
      <c r="S68" s="48">
        <v>4.88</v>
      </c>
      <c r="T68" s="103">
        <f>R68/S68</f>
        <v>0.79508196721311475</v>
      </c>
      <c r="U68" s="48">
        <v>2</v>
      </c>
      <c r="V68" s="15"/>
      <c r="W68" s="110" t="s">
        <v>3</v>
      </c>
      <c r="X68" s="110">
        <v>0</v>
      </c>
      <c r="Y68" s="15"/>
      <c r="Z68" s="16">
        <v>0</v>
      </c>
      <c r="AA68" s="16">
        <v>91151.494134000008</v>
      </c>
      <c r="AB68" s="55">
        <f t="shared" si="19"/>
        <v>0</v>
      </c>
      <c r="AC68" s="12">
        <v>-1</v>
      </c>
      <c r="AD68" s="15"/>
      <c r="AE68" s="17">
        <v>26349</v>
      </c>
      <c r="AF68" s="22">
        <v>0</v>
      </c>
      <c r="AG68" s="15"/>
      <c r="AH68" s="11">
        <v>211</v>
      </c>
      <c r="AI68" s="8">
        <v>3</v>
      </c>
      <c r="AJ68" s="15"/>
      <c r="AK68" s="250" t="s">
        <v>46</v>
      </c>
      <c r="AL68" s="250"/>
      <c r="AM68" s="250"/>
      <c r="AN68" s="250"/>
      <c r="AO68" s="108"/>
      <c r="AP68" s="23">
        <v>0.10769230769230773</v>
      </c>
      <c r="AQ68" s="8">
        <v>0</v>
      </c>
      <c r="AR68" s="203" t="s">
        <v>319</v>
      </c>
      <c r="AS68" s="110">
        <v>-1</v>
      </c>
      <c r="AT68" s="33">
        <f>H68+K68+P68+U68+X68+AC68+AF68+AI68+AN68+AQ68+AS68</f>
        <v>10</v>
      </c>
      <c r="AV68" s="38"/>
    </row>
    <row r="69" spans="1:48" s="25" customFormat="1" ht="15" customHeight="1" x14ac:dyDescent="0.25">
      <c r="A69" s="33">
        <v>203</v>
      </c>
      <c r="B69" s="12" t="s">
        <v>150</v>
      </c>
      <c r="C69" s="12" t="s">
        <v>151</v>
      </c>
      <c r="D69" s="12" t="s">
        <v>100</v>
      </c>
      <c r="E69" s="12" t="s">
        <v>101</v>
      </c>
      <c r="G69" s="156">
        <v>0.71</v>
      </c>
      <c r="H69" s="74">
        <v>3</v>
      </c>
      <c r="I69" s="15"/>
      <c r="J69" s="178" t="s">
        <v>2</v>
      </c>
      <c r="K69" s="74">
        <v>3</v>
      </c>
      <c r="L69" s="15"/>
      <c r="M69" s="74">
        <v>3.61</v>
      </c>
      <c r="N69" s="74">
        <v>3.61</v>
      </c>
      <c r="O69" s="125">
        <f>M69/N69</f>
        <v>1</v>
      </c>
      <c r="P69" s="74">
        <v>2</v>
      </c>
      <c r="Q69" s="74"/>
      <c r="R69" s="182">
        <v>2.2200000000000002</v>
      </c>
      <c r="S69" s="182">
        <v>3.61</v>
      </c>
      <c r="T69" s="178">
        <f>R69/S69</f>
        <v>0.61495844875346273</v>
      </c>
      <c r="U69" s="182">
        <v>2</v>
      </c>
      <c r="V69" s="74"/>
      <c r="W69" s="74" t="s">
        <v>317</v>
      </c>
      <c r="X69" s="74">
        <v>0</v>
      </c>
      <c r="Y69" s="15"/>
      <c r="Z69" s="185">
        <v>9311.5166694658983</v>
      </c>
      <c r="AA69" s="185">
        <v>182754.8833305341</v>
      </c>
      <c r="AB69" s="180">
        <f t="shared" si="19"/>
        <v>5.0950850121060265E-2</v>
      </c>
      <c r="AC69" s="74">
        <v>2</v>
      </c>
      <c r="AD69" s="15"/>
      <c r="AE69" s="186">
        <v>63187</v>
      </c>
      <c r="AF69" s="187">
        <v>0</v>
      </c>
      <c r="AG69" s="15"/>
      <c r="AH69" s="188">
        <v>234</v>
      </c>
      <c r="AI69" s="189">
        <v>3</v>
      </c>
      <c r="AJ69" s="15"/>
      <c r="AK69" s="274" t="s">
        <v>46</v>
      </c>
      <c r="AL69" s="274"/>
      <c r="AM69" s="274"/>
      <c r="AN69" s="274"/>
      <c r="AO69" s="108"/>
      <c r="AP69" s="190">
        <v>1.8461538461538477E-2</v>
      </c>
      <c r="AQ69" s="189">
        <v>0</v>
      </c>
      <c r="AR69" s="204" t="s">
        <v>319</v>
      </c>
      <c r="AS69" s="74">
        <v>-1</v>
      </c>
      <c r="AT69" s="173">
        <f>H69+K69+P69+U69+X69+AC69+AF69+AI69+AQ69+AS69</f>
        <v>14</v>
      </c>
      <c r="AV69" s="38"/>
    </row>
    <row r="70" spans="1:48" s="25" customFormat="1" ht="30" customHeight="1" x14ac:dyDescent="0.25">
      <c r="A70" s="195">
        <v>203</v>
      </c>
      <c r="B70" s="172" t="s">
        <v>152</v>
      </c>
      <c r="C70" s="171" t="s">
        <v>322</v>
      </c>
      <c r="D70" s="172" t="s">
        <v>100</v>
      </c>
      <c r="E70" s="172" t="s">
        <v>101</v>
      </c>
      <c r="G70" s="208" t="s">
        <v>325</v>
      </c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  <c r="AO70" s="208"/>
      <c r="AP70" s="208">
        <v>-1.8461538461538477E-2</v>
      </c>
      <c r="AQ70" s="211"/>
      <c r="AR70" s="209"/>
      <c r="AS70" s="208"/>
      <c r="AT70" s="208"/>
      <c r="AV70" s="38"/>
    </row>
    <row r="71" spans="1:48" s="25" customFormat="1" ht="15" customHeight="1" x14ac:dyDescent="0.25">
      <c r="A71" s="33">
        <v>203</v>
      </c>
      <c r="B71" s="12" t="s">
        <v>153</v>
      </c>
      <c r="C71" s="12" t="s">
        <v>154</v>
      </c>
      <c r="D71" s="12" t="s">
        <v>100</v>
      </c>
      <c r="E71" s="12" t="s">
        <v>101</v>
      </c>
      <c r="G71" s="137">
        <v>1</v>
      </c>
      <c r="H71" s="14">
        <v>3</v>
      </c>
      <c r="I71" s="192"/>
      <c r="J71" s="179" t="s">
        <v>2</v>
      </c>
      <c r="K71" s="14">
        <v>3</v>
      </c>
      <c r="L71" s="15"/>
      <c r="M71" s="177">
        <v>4.05</v>
      </c>
      <c r="N71" s="193">
        <v>5.03</v>
      </c>
      <c r="O71" s="194">
        <f>M71/N71</f>
        <v>0.80516898608349896</v>
      </c>
      <c r="P71" s="177">
        <v>2</v>
      </c>
      <c r="Q71" s="15"/>
      <c r="R71" s="183">
        <v>2.77</v>
      </c>
      <c r="S71" s="183">
        <v>4.05</v>
      </c>
      <c r="T71" s="179">
        <f t="shared" ref="T71:T78" si="23">R71/S71</f>
        <v>0.68395061728395068</v>
      </c>
      <c r="U71" s="183">
        <v>2</v>
      </c>
      <c r="V71" s="15"/>
      <c r="W71" s="14" t="s">
        <v>3</v>
      </c>
      <c r="X71" s="14">
        <v>0</v>
      </c>
      <c r="Y71" s="15"/>
      <c r="Z71" s="84">
        <v>24978.502261875983</v>
      </c>
      <c r="AA71" s="84">
        <v>176166.25773812403</v>
      </c>
      <c r="AB71" s="181">
        <f t="shared" si="19"/>
        <v>0.14178936751331353</v>
      </c>
      <c r="AC71" s="14">
        <v>3</v>
      </c>
      <c r="AD71" s="15"/>
      <c r="AE71" s="85">
        <v>67590</v>
      </c>
      <c r="AF71" s="86">
        <v>0</v>
      </c>
      <c r="AG71" s="15"/>
      <c r="AH71" s="87">
        <v>278</v>
      </c>
      <c r="AI71" s="88">
        <v>3</v>
      </c>
      <c r="AJ71" s="15"/>
      <c r="AK71" s="275" t="s">
        <v>46</v>
      </c>
      <c r="AL71" s="275"/>
      <c r="AM71" s="275"/>
      <c r="AN71" s="275"/>
      <c r="AO71" s="108"/>
      <c r="AP71" s="191">
        <v>-1.2307692307692318E-2</v>
      </c>
      <c r="AQ71" s="88">
        <v>1</v>
      </c>
      <c r="AR71" s="205" t="s">
        <v>320</v>
      </c>
      <c r="AS71" s="14">
        <v>1</v>
      </c>
      <c r="AT71" s="174">
        <f t="shared" ref="AT71:AT102" si="24">H71+K71+P71+U71+X71+AC71+AF71+AI71+AN71+AQ71+AS71</f>
        <v>18</v>
      </c>
      <c r="AV71" s="38"/>
    </row>
    <row r="72" spans="1:48" s="25" customFormat="1" ht="15" customHeight="1" x14ac:dyDescent="0.25">
      <c r="A72" s="33">
        <v>203</v>
      </c>
      <c r="B72" s="12" t="s">
        <v>155</v>
      </c>
      <c r="C72" s="12" t="s">
        <v>156</v>
      </c>
      <c r="D72" s="12" t="s">
        <v>100</v>
      </c>
      <c r="E72" s="12" t="s">
        <v>101</v>
      </c>
      <c r="G72" s="24">
        <v>1</v>
      </c>
      <c r="H72" s="12">
        <v>3</v>
      </c>
      <c r="I72" s="15"/>
      <c r="J72" s="56" t="s">
        <v>2</v>
      </c>
      <c r="K72" s="110">
        <v>3</v>
      </c>
      <c r="L72" s="15"/>
      <c r="M72" s="140">
        <v>4.03</v>
      </c>
      <c r="N72" s="140">
        <v>4.03</v>
      </c>
      <c r="O72" s="98">
        <f t="shared" ref="O72:O82" si="25">M72/N72</f>
        <v>1</v>
      </c>
      <c r="P72" s="140">
        <v>2</v>
      </c>
      <c r="Q72" s="15"/>
      <c r="R72" s="48">
        <v>2.36</v>
      </c>
      <c r="S72" s="48">
        <v>4.03</v>
      </c>
      <c r="T72" s="104">
        <f t="shared" si="23"/>
        <v>0.5856079404466501</v>
      </c>
      <c r="U72" s="48">
        <v>2</v>
      </c>
      <c r="V72" s="15"/>
      <c r="W72" s="110" t="s">
        <v>318</v>
      </c>
      <c r="X72" s="110">
        <v>1</v>
      </c>
      <c r="Y72" s="15"/>
      <c r="Z72" s="16">
        <v>10932.845328000025</v>
      </c>
      <c r="AA72" s="16">
        <v>101975.03467199999</v>
      </c>
      <c r="AB72" s="55">
        <f t="shared" si="19"/>
        <v>0.10721099887992422</v>
      </c>
      <c r="AC72" s="12">
        <v>3</v>
      </c>
      <c r="AD72" s="15"/>
      <c r="AE72" s="17">
        <v>38875</v>
      </c>
      <c r="AF72" s="22">
        <v>0</v>
      </c>
      <c r="AG72" s="15"/>
      <c r="AH72" s="11">
        <v>231</v>
      </c>
      <c r="AI72" s="8">
        <v>3</v>
      </c>
      <c r="AJ72" s="15"/>
      <c r="AK72" s="250" t="s">
        <v>46</v>
      </c>
      <c r="AL72" s="250"/>
      <c r="AM72" s="250"/>
      <c r="AN72" s="250"/>
      <c r="AO72" s="108"/>
      <c r="AP72" s="23">
        <v>1.538461538461533E-2</v>
      </c>
      <c r="AQ72" s="8">
        <v>0</v>
      </c>
      <c r="AR72" s="203" t="s">
        <v>319</v>
      </c>
      <c r="AS72" s="110">
        <v>-1</v>
      </c>
      <c r="AT72" s="33">
        <f t="shared" si="24"/>
        <v>16</v>
      </c>
      <c r="AV72" s="38"/>
    </row>
    <row r="73" spans="1:48" s="25" customFormat="1" ht="15" customHeight="1" x14ac:dyDescent="0.25">
      <c r="A73" s="33">
        <v>203</v>
      </c>
      <c r="B73" s="12" t="s">
        <v>157</v>
      </c>
      <c r="C73" s="12" t="s">
        <v>158</v>
      </c>
      <c r="D73" s="12" t="s">
        <v>100</v>
      </c>
      <c r="E73" s="12" t="s">
        <v>101</v>
      </c>
      <c r="G73" s="81">
        <v>0.6</v>
      </c>
      <c r="H73" s="12">
        <v>3</v>
      </c>
      <c r="I73" s="15"/>
      <c r="J73" s="56" t="s">
        <v>2</v>
      </c>
      <c r="K73" s="110">
        <v>3</v>
      </c>
      <c r="L73" s="15"/>
      <c r="M73" s="140">
        <v>3.16</v>
      </c>
      <c r="N73" s="140">
        <v>5.86</v>
      </c>
      <c r="O73" s="98">
        <f t="shared" si="25"/>
        <v>0.53924914675767921</v>
      </c>
      <c r="P73" s="140">
        <v>0</v>
      </c>
      <c r="Q73" s="15"/>
      <c r="R73" s="48">
        <v>2.33</v>
      </c>
      <c r="S73" s="48">
        <v>3.16</v>
      </c>
      <c r="T73" s="103">
        <f t="shared" si="23"/>
        <v>0.73734177215189878</v>
      </c>
      <c r="U73" s="48">
        <v>2</v>
      </c>
      <c r="V73" s="15"/>
      <c r="W73" s="110" t="s">
        <v>318</v>
      </c>
      <c r="X73" s="110">
        <v>1</v>
      </c>
      <c r="Y73" s="15"/>
      <c r="Z73" s="16">
        <v>266.65371012515971</v>
      </c>
      <c r="AA73" s="16">
        <v>86078.556289874847</v>
      </c>
      <c r="AB73" s="55">
        <f t="shared" si="19"/>
        <v>3.0977948703877758E-3</v>
      </c>
      <c r="AC73" s="12">
        <v>0</v>
      </c>
      <c r="AD73" s="15"/>
      <c r="AE73" s="17">
        <v>30261</v>
      </c>
      <c r="AF73" s="22">
        <v>0</v>
      </c>
      <c r="AG73" s="15"/>
      <c r="AH73" s="11">
        <v>290</v>
      </c>
      <c r="AI73" s="8">
        <v>3</v>
      </c>
      <c r="AJ73" s="15"/>
      <c r="AK73" s="250" t="s">
        <v>46</v>
      </c>
      <c r="AL73" s="250"/>
      <c r="AM73" s="250"/>
      <c r="AN73" s="250"/>
      <c r="AO73" s="108"/>
      <c r="AP73" s="23">
        <v>2.7692307692307648E-2</v>
      </c>
      <c r="AQ73" s="8">
        <v>0</v>
      </c>
      <c r="AR73" s="203" t="s">
        <v>319</v>
      </c>
      <c r="AS73" s="110">
        <v>-1</v>
      </c>
      <c r="AT73" s="33">
        <f t="shared" si="24"/>
        <v>11</v>
      </c>
      <c r="AV73" s="38"/>
    </row>
    <row r="74" spans="1:48" s="25" customFormat="1" ht="15" customHeight="1" x14ac:dyDescent="0.25">
      <c r="A74" s="33">
        <v>203</v>
      </c>
      <c r="B74" s="12" t="s">
        <v>159</v>
      </c>
      <c r="C74" s="12" t="s">
        <v>160</v>
      </c>
      <c r="D74" s="12" t="s">
        <v>100</v>
      </c>
      <c r="E74" s="12" t="s">
        <v>101</v>
      </c>
      <c r="G74" s="24">
        <v>1</v>
      </c>
      <c r="H74" s="12">
        <v>3</v>
      </c>
      <c r="I74" s="15"/>
      <c r="J74" s="56" t="s">
        <v>2</v>
      </c>
      <c r="K74" s="110">
        <v>3</v>
      </c>
      <c r="L74" s="15"/>
      <c r="M74" s="140">
        <v>3.19</v>
      </c>
      <c r="N74" s="140">
        <v>4.72</v>
      </c>
      <c r="O74" s="98">
        <f t="shared" si="25"/>
        <v>0.67584745762711862</v>
      </c>
      <c r="P74" s="140">
        <v>0</v>
      </c>
      <c r="Q74" s="15"/>
      <c r="R74" s="48">
        <v>2.33</v>
      </c>
      <c r="S74" s="48">
        <v>3.19</v>
      </c>
      <c r="T74" s="103">
        <f t="shared" si="23"/>
        <v>0.73040752351097182</v>
      </c>
      <c r="U74" s="48">
        <v>2</v>
      </c>
      <c r="V74" s="15"/>
      <c r="W74" s="110" t="s">
        <v>317</v>
      </c>
      <c r="X74" s="110">
        <v>0</v>
      </c>
      <c r="Y74" s="15"/>
      <c r="Z74" s="16">
        <v>9484.0738254236639</v>
      </c>
      <c r="AA74" s="16">
        <v>57303.08617457634</v>
      </c>
      <c r="AB74" s="55">
        <f t="shared" si="19"/>
        <v>0.16550720839938746</v>
      </c>
      <c r="AC74" s="12">
        <v>3</v>
      </c>
      <c r="AD74" s="15"/>
      <c r="AE74" s="17">
        <v>24753</v>
      </c>
      <c r="AF74" s="22">
        <v>0</v>
      </c>
      <c r="AG74" s="15"/>
      <c r="AH74" s="11">
        <v>274</v>
      </c>
      <c r="AI74" s="8">
        <v>3</v>
      </c>
      <c r="AJ74" s="15"/>
      <c r="AK74" s="250" t="s">
        <v>46</v>
      </c>
      <c r="AL74" s="250"/>
      <c r="AM74" s="250"/>
      <c r="AN74" s="250"/>
      <c r="AO74" s="108"/>
      <c r="AP74" s="23">
        <v>-1.538461538461533E-2</v>
      </c>
      <c r="AQ74" s="8">
        <v>1</v>
      </c>
      <c r="AR74" s="203" t="s">
        <v>320</v>
      </c>
      <c r="AS74" s="110">
        <v>1</v>
      </c>
      <c r="AT74" s="33">
        <f t="shared" si="24"/>
        <v>16</v>
      </c>
      <c r="AV74" s="38"/>
    </row>
    <row r="75" spans="1:48" s="25" customFormat="1" ht="15" customHeight="1" x14ac:dyDescent="0.25">
      <c r="A75" s="33">
        <v>203</v>
      </c>
      <c r="B75" s="12" t="s">
        <v>161</v>
      </c>
      <c r="C75" s="12" t="s">
        <v>162</v>
      </c>
      <c r="D75" s="12" t="s">
        <v>100</v>
      </c>
      <c r="E75" s="12" t="s">
        <v>101</v>
      </c>
      <c r="G75" s="44">
        <v>1</v>
      </c>
      <c r="H75" s="12">
        <v>3</v>
      </c>
      <c r="I75" s="15"/>
      <c r="J75" s="56" t="s">
        <v>2</v>
      </c>
      <c r="K75" s="110">
        <v>3</v>
      </c>
      <c r="L75" s="15"/>
      <c r="M75" s="140">
        <v>9.14</v>
      </c>
      <c r="N75" s="140">
        <v>9.14</v>
      </c>
      <c r="O75" s="98">
        <f t="shared" si="25"/>
        <v>1</v>
      </c>
      <c r="P75" s="140">
        <v>2</v>
      </c>
      <c r="Q75" s="15"/>
      <c r="R75" s="48">
        <v>6.78</v>
      </c>
      <c r="S75" s="48">
        <v>9.14</v>
      </c>
      <c r="T75" s="103">
        <f t="shared" si="23"/>
        <v>0.74179431072210067</v>
      </c>
      <c r="U75" s="48">
        <v>2</v>
      </c>
      <c r="V75" s="15"/>
      <c r="W75" s="110" t="s">
        <v>317</v>
      </c>
      <c r="X75" s="110">
        <v>0</v>
      </c>
      <c r="Y75" s="15"/>
      <c r="Z75" s="16">
        <v>71316.847424168227</v>
      </c>
      <c r="AA75" s="16">
        <v>135914.51257583179</v>
      </c>
      <c r="AB75" s="55">
        <f t="shared" si="19"/>
        <v>0.5247184136011811</v>
      </c>
      <c r="AC75" s="12">
        <v>3</v>
      </c>
      <c r="AD75" s="15"/>
      <c r="AE75" s="17">
        <v>72378</v>
      </c>
      <c r="AF75" s="22">
        <v>0</v>
      </c>
      <c r="AG75" s="15"/>
      <c r="AH75" s="11">
        <v>276</v>
      </c>
      <c r="AI75" s="8">
        <v>3</v>
      </c>
      <c r="AJ75" s="15"/>
      <c r="AK75" s="250" t="s">
        <v>46</v>
      </c>
      <c r="AL75" s="250"/>
      <c r="AM75" s="250"/>
      <c r="AN75" s="250"/>
      <c r="AO75" s="108"/>
      <c r="AP75" s="23">
        <v>9.2307692307691709E-3</v>
      </c>
      <c r="AQ75" s="8">
        <v>0</v>
      </c>
      <c r="AR75" s="203" t="s">
        <v>320</v>
      </c>
      <c r="AS75" s="110">
        <v>1</v>
      </c>
      <c r="AT75" s="33">
        <f t="shared" si="24"/>
        <v>17</v>
      </c>
      <c r="AV75" s="38"/>
    </row>
    <row r="76" spans="1:48" s="25" customFormat="1" ht="15" customHeight="1" x14ac:dyDescent="0.25">
      <c r="A76" s="33">
        <v>203</v>
      </c>
      <c r="B76" s="12" t="s">
        <v>163</v>
      </c>
      <c r="C76" s="12" t="s">
        <v>164</v>
      </c>
      <c r="D76" s="12" t="s">
        <v>100</v>
      </c>
      <c r="E76" s="12" t="s">
        <v>101</v>
      </c>
      <c r="G76" s="44">
        <v>1</v>
      </c>
      <c r="H76" s="12">
        <v>3</v>
      </c>
      <c r="I76" s="15"/>
      <c r="J76" s="56" t="s">
        <v>2</v>
      </c>
      <c r="K76" s="110">
        <v>3</v>
      </c>
      <c r="L76" s="15"/>
      <c r="M76" s="140">
        <v>7.77</v>
      </c>
      <c r="N76" s="140">
        <v>7.77</v>
      </c>
      <c r="O76" s="98">
        <f t="shared" si="25"/>
        <v>1</v>
      </c>
      <c r="P76" s="140">
        <v>2</v>
      </c>
      <c r="Q76" s="15"/>
      <c r="R76" s="48">
        <v>5.55</v>
      </c>
      <c r="S76" s="48">
        <v>7.77</v>
      </c>
      <c r="T76" s="103">
        <f t="shared" si="23"/>
        <v>0.7142857142857143</v>
      </c>
      <c r="U76" s="48">
        <v>2</v>
      </c>
      <c r="V76" s="15"/>
      <c r="W76" s="110" t="s">
        <v>317</v>
      </c>
      <c r="X76" s="110">
        <v>0</v>
      </c>
      <c r="Y76" s="15"/>
      <c r="Z76" s="16">
        <v>2277.936800000025</v>
      </c>
      <c r="AA76" s="16">
        <v>242151.06319999998</v>
      </c>
      <c r="AB76" s="55">
        <f t="shared" si="19"/>
        <v>9.4070898136780316E-3</v>
      </c>
      <c r="AC76" s="12">
        <v>0</v>
      </c>
      <c r="AD76" s="15"/>
      <c r="AE76" s="17">
        <v>91716</v>
      </c>
      <c r="AF76" s="22">
        <v>0</v>
      </c>
      <c r="AG76" s="15"/>
      <c r="AH76" s="11">
        <v>286</v>
      </c>
      <c r="AI76" s="8">
        <v>3</v>
      </c>
      <c r="AJ76" s="15"/>
      <c r="AK76" s="250" t="s">
        <v>46</v>
      </c>
      <c r="AL76" s="250"/>
      <c r="AM76" s="250"/>
      <c r="AN76" s="250"/>
      <c r="AO76" s="108"/>
      <c r="AP76" s="23">
        <v>-6.153846153846159E-3</v>
      </c>
      <c r="AQ76" s="8">
        <v>1</v>
      </c>
      <c r="AR76" s="203" t="s">
        <v>320</v>
      </c>
      <c r="AS76" s="110">
        <v>1</v>
      </c>
      <c r="AT76" s="33">
        <f t="shared" si="24"/>
        <v>15</v>
      </c>
      <c r="AV76" s="38"/>
    </row>
    <row r="77" spans="1:48" s="25" customFormat="1" ht="15" customHeight="1" x14ac:dyDescent="0.25">
      <c r="A77" s="33">
        <v>203</v>
      </c>
      <c r="B77" s="12" t="s">
        <v>165</v>
      </c>
      <c r="C77" s="12" t="s">
        <v>166</v>
      </c>
      <c r="D77" s="12" t="s">
        <v>100</v>
      </c>
      <c r="E77" s="12" t="s">
        <v>101</v>
      </c>
      <c r="G77" s="125">
        <v>1</v>
      </c>
      <c r="H77" s="74">
        <v>3</v>
      </c>
      <c r="I77" s="15"/>
      <c r="J77" s="155" t="s">
        <v>3</v>
      </c>
      <c r="K77" s="74">
        <v>-1</v>
      </c>
      <c r="L77" s="15"/>
      <c r="M77" s="145">
        <v>3.04</v>
      </c>
      <c r="N77" s="145">
        <v>3.87</v>
      </c>
      <c r="O77" s="128">
        <f t="shared" si="25"/>
        <v>0.78552971576227393</v>
      </c>
      <c r="P77" s="145">
        <v>0</v>
      </c>
      <c r="Q77" s="15"/>
      <c r="R77" s="119">
        <v>1.51</v>
      </c>
      <c r="S77" s="119">
        <v>3.04</v>
      </c>
      <c r="T77" s="164">
        <f t="shared" si="23"/>
        <v>0.49671052631578949</v>
      </c>
      <c r="U77" s="119">
        <v>1</v>
      </c>
      <c r="V77" s="15"/>
      <c r="W77" s="74" t="s">
        <v>317</v>
      </c>
      <c r="X77" s="74">
        <v>0</v>
      </c>
      <c r="Y77" s="15"/>
      <c r="Z77" s="16">
        <v>17511.51683600001</v>
      </c>
      <c r="AA77" s="16">
        <v>126150.993164</v>
      </c>
      <c r="AB77" s="55">
        <f t="shared" si="19"/>
        <v>0.13881394348782117</v>
      </c>
      <c r="AC77" s="12">
        <v>3</v>
      </c>
      <c r="AD77" s="15"/>
      <c r="AE77" s="17">
        <v>47905</v>
      </c>
      <c r="AF77" s="22">
        <v>0</v>
      </c>
      <c r="AG77" s="15"/>
      <c r="AH77" s="11">
        <v>263</v>
      </c>
      <c r="AI77" s="8">
        <v>3</v>
      </c>
      <c r="AJ77" s="15"/>
      <c r="AK77" s="250" t="s">
        <v>46</v>
      </c>
      <c r="AL77" s="250"/>
      <c r="AM77" s="250"/>
      <c r="AN77" s="250"/>
      <c r="AO77" s="108"/>
      <c r="AP77" s="23">
        <v>6.153846153846159E-3</v>
      </c>
      <c r="AQ77" s="8">
        <v>0</v>
      </c>
      <c r="AR77" s="203" t="s">
        <v>319</v>
      </c>
      <c r="AS77" s="110">
        <v>-1</v>
      </c>
      <c r="AT77" s="33">
        <f t="shared" si="24"/>
        <v>8</v>
      </c>
      <c r="AV77" s="38"/>
    </row>
    <row r="78" spans="1:48" s="25" customFormat="1" ht="30" customHeight="1" x14ac:dyDescent="0.25">
      <c r="A78" s="33">
        <v>203</v>
      </c>
      <c r="B78" s="112">
        <v>401103</v>
      </c>
      <c r="C78" s="82" t="s">
        <v>167</v>
      </c>
      <c r="D78" s="12" t="s">
        <v>100</v>
      </c>
      <c r="E78" s="12" t="s">
        <v>101</v>
      </c>
      <c r="G78" s="111">
        <v>1</v>
      </c>
      <c r="H78" s="127">
        <v>3</v>
      </c>
      <c r="I78" s="111"/>
      <c r="J78" s="166" t="s">
        <v>2</v>
      </c>
      <c r="K78" s="127">
        <v>3</v>
      </c>
      <c r="L78" s="111"/>
      <c r="M78" s="168">
        <v>9.94</v>
      </c>
      <c r="N78" s="168">
        <v>11.5</v>
      </c>
      <c r="O78" s="111">
        <f t="shared" si="25"/>
        <v>0.86434782608695648</v>
      </c>
      <c r="P78" s="127">
        <v>2</v>
      </c>
      <c r="Q78" s="111"/>
      <c r="R78" s="169">
        <v>6.27</v>
      </c>
      <c r="S78" s="169">
        <v>9.94</v>
      </c>
      <c r="T78" s="166">
        <f t="shared" si="23"/>
        <v>0.63078470824949695</v>
      </c>
      <c r="U78" s="170">
        <v>2</v>
      </c>
      <c r="V78" s="111"/>
      <c r="W78" s="168" t="s">
        <v>3</v>
      </c>
      <c r="X78" s="127">
        <v>0</v>
      </c>
      <c r="Y78" s="15"/>
      <c r="Z78" s="16">
        <v>109968.21757569474</v>
      </c>
      <c r="AA78" s="16">
        <v>82900.012424305271</v>
      </c>
      <c r="AB78" s="55">
        <f t="shared" si="19"/>
        <v>1.3265162978848168</v>
      </c>
      <c r="AC78" s="12">
        <v>3</v>
      </c>
      <c r="AD78" s="15"/>
      <c r="AE78" s="17">
        <v>65849</v>
      </c>
      <c r="AF78" s="22">
        <v>0</v>
      </c>
      <c r="AG78" s="15"/>
      <c r="AH78" s="11">
        <v>256</v>
      </c>
      <c r="AI78" s="8">
        <v>3</v>
      </c>
      <c r="AJ78" s="15"/>
      <c r="AK78" s="250" t="s">
        <v>46</v>
      </c>
      <c r="AL78" s="250"/>
      <c r="AM78" s="250"/>
      <c r="AN78" s="250"/>
      <c r="AO78" s="108"/>
      <c r="AP78" s="23">
        <v>5.8461538461538447E-2</v>
      </c>
      <c r="AQ78" s="8">
        <v>0</v>
      </c>
      <c r="AR78" s="203" t="s">
        <v>319</v>
      </c>
      <c r="AS78" s="110">
        <v>-1</v>
      </c>
      <c r="AT78" s="33">
        <f t="shared" si="24"/>
        <v>15</v>
      </c>
      <c r="AV78" s="38"/>
    </row>
    <row r="79" spans="1:48" s="25" customFormat="1" ht="15" customHeight="1" x14ac:dyDescent="0.25">
      <c r="A79" s="33">
        <v>203</v>
      </c>
      <c r="B79" s="12" t="s">
        <v>168</v>
      </c>
      <c r="C79" s="12" t="s">
        <v>169</v>
      </c>
      <c r="D79" s="12" t="s">
        <v>100</v>
      </c>
      <c r="E79" s="12" t="s">
        <v>101</v>
      </c>
      <c r="G79" s="91">
        <v>1</v>
      </c>
      <c r="H79" s="14">
        <v>3</v>
      </c>
      <c r="I79" s="15"/>
      <c r="J79" s="136" t="s">
        <v>2</v>
      </c>
      <c r="K79" s="14">
        <v>3</v>
      </c>
      <c r="L79" s="15"/>
      <c r="M79" s="146">
        <v>7.25</v>
      </c>
      <c r="N79" s="146">
        <v>7.25</v>
      </c>
      <c r="O79" s="150">
        <f t="shared" si="25"/>
        <v>1</v>
      </c>
      <c r="P79" s="146">
        <v>2</v>
      </c>
      <c r="Q79" s="15"/>
      <c r="R79" s="120">
        <v>5.03</v>
      </c>
      <c r="S79" s="120">
        <v>7.25</v>
      </c>
      <c r="T79" s="133">
        <f t="shared" ref="T79:T87" si="26">R79/S79</f>
        <v>0.69379310344827594</v>
      </c>
      <c r="U79" s="120">
        <v>2</v>
      </c>
      <c r="V79" s="15"/>
      <c r="W79" s="14" t="s">
        <v>318</v>
      </c>
      <c r="X79" s="14">
        <v>1</v>
      </c>
      <c r="Y79" s="15"/>
      <c r="Z79" s="16">
        <v>61449.150300000038</v>
      </c>
      <c r="AA79" s="16">
        <v>247552.1397</v>
      </c>
      <c r="AB79" s="55">
        <f t="shared" si="19"/>
        <v>0.2482271022761838</v>
      </c>
      <c r="AC79" s="12">
        <v>3</v>
      </c>
      <c r="AD79" s="15"/>
      <c r="AE79" s="17">
        <v>106975</v>
      </c>
      <c r="AF79" s="22">
        <v>0</v>
      </c>
      <c r="AG79" s="15"/>
      <c r="AH79" s="11">
        <v>321</v>
      </c>
      <c r="AI79" s="8">
        <v>3</v>
      </c>
      <c r="AJ79" s="15"/>
      <c r="AK79" s="250" t="s">
        <v>46</v>
      </c>
      <c r="AL79" s="250"/>
      <c r="AM79" s="250"/>
      <c r="AN79" s="250"/>
      <c r="AO79" s="108"/>
      <c r="AP79" s="23">
        <v>-3.0769230769230795E-2</v>
      </c>
      <c r="AQ79" s="8">
        <v>1</v>
      </c>
      <c r="AR79" s="203" t="s">
        <v>320</v>
      </c>
      <c r="AS79" s="110">
        <v>1</v>
      </c>
      <c r="AT79" s="33">
        <f t="shared" si="24"/>
        <v>19</v>
      </c>
      <c r="AV79" s="38"/>
    </row>
    <row r="80" spans="1:48" s="25" customFormat="1" ht="15" customHeight="1" x14ac:dyDescent="0.25">
      <c r="A80" s="33">
        <v>203</v>
      </c>
      <c r="B80" s="112">
        <v>401107</v>
      </c>
      <c r="C80" s="33" t="s">
        <v>255</v>
      </c>
      <c r="D80" s="33" t="s">
        <v>100</v>
      </c>
      <c r="E80" s="33" t="s">
        <v>101</v>
      </c>
      <c r="G80" s="111">
        <v>1</v>
      </c>
      <c r="H80" s="12">
        <v>3</v>
      </c>
      <c r="I80" s="15"/>
      <c r="J80" s="56" t="s">
        <v>2</v>
      </c>
      <c r="K80" s="110">
        <v>3</v>
      </c>
      <c r="L80" s="15"/>
      <c r="M80" s="140">
        <v>34.270000000000003</v>
      </c>
      <c r="N80" s="140">
        <v>38.270000000000003</v>
      </c>
      <c r="O80" s="98">
        <f t="shared" si="25"/>
        <v>0.8954794878494905</v>
      </c>
      <c r="P80" s="140">
        <v>2</v>
      </c>
      <c r="Q80" s="15"/>
      <c r="R80" s="48">
        <v>31.44</v>
      </c>
      <c r="S80" s="48">
        <v>34.270000000000003</v>
      </c>
      <c r="T80" s="161">
        <f t="shared" si="26"/>
        <v>0.91742048438867807</v>
      </c>
      <c r="U80" s="48">
        <v>2</v>
      </c>
      <c r="V80" s="15"/>
      <c r="W80" s="110" t="s">
        <v>2</v>
      </c>
      <c r="X80" s="110">
        <v>1</v>
      </c>
      <c r="Y80" s="15"/>
      <c r="Z80" s="16">
        <v>-4.0000000008149073E-2</v>
      </c>
      <c r="AA80" s="16">
        <v>138480.99249610683</v>
      </c>
      <c r="AB80" s="55">
        <f t="shared" si="19"/>
        <v>-2.8884830536778259E-7</v>
      </c>
      <c r="AC80" s="12">
        <v>-1</v>
      </c>
      <c r="AD80" s="15"/>
      <c r="AE80" s="17">
        <v>20249</v>
      </c>
      <c r="AF80" s="22">
        <v>0</v>
      </c>
      <c r="AG80" s="15"/>
      <c r="AH80" s="11">
        <v>177</v>
      </c>
      <c r="AI80" s="8">
        <v>1</v>
      </c>
      <c r="AJ80" s="15"/>
      <c r="AK80" s="250" t="s">
        <v>46</v>
      </c>
      <c r="AL80" s="250"/>
      <c r="AM80" s="250"/>
      <c r="AN80" s="250"/>
      <c r="AO80" s="108"/>
      <c r="AP80" s="69">
        <v>-5.6338028169014009E-2</v>
      </c>
      <c r="AQ80" s="8">
        <v>2</v>
      </c>
      <c r="AR80" s="203" t="s">
        <v>320</v>
      </c>
      <c r="AS80" s="110">
        <v>1</v>
      </c>
      <c r="AT80" s="33">
        <f t="shared" si="24"/>
        <v>14</v>
      </c>
      <c r="AV80" s="38"/>
    </row>
    <row r="81" spans="1:48" s="25" customFormat="1" ht="15" customHeight="1" x14ac:dyDescent="0.25">
      <c r="A81" s="33">
        <v>203</v>
      </c>
      <c r="B81" s="12" t="s">
        <v>170</v>
      </c>
      <c r="C81" s="12" t="s">
        <v>171</v>
      </c>
      <c r="D81" s="12" t="s">
        <v>100</v>
      </c>
      <c r="E81" s="12" t="s">
        <v>101</v>
      </c>
      <c r="G81" s="24">
        <v>1</v>
      </c>
      <c r="H81" s="12">
        <v>3</v>
      </c>
      <c r="I81" s="15"/>
      <c r="J81" s="56" t="s">
        <v>2</v>
      </c>
      <c r="K81" s="110">
        <v>3</v>
      </c>
      <c r="L81" s="15"/>
      <c r="M81" s="140">
        <v>2.91</v>
      </c>
      <c r="N81" s="140">
        <v>3.75</v>
      </c>
      <c r="O81" s="98">
        <f t="shared" si="25"/>
        <v>0.77600000000000002</v>
      </c>
      <c r="P81" s="140">
        <v>0</v>
      </c>
      <c r="Q81" s="15"/>
      <c r="R81" s="48">
        <v>1.8</v>
      </c>
      <c r="S81" s="48">
        <v>2.91</v>
      </c>
      <c r="T81" s="161">
        <f t="shared" si="26"/>
        <v>0.61855670103092786</v>
      </c>
      <c r="U81" s="48">
        <v>2</v>
      </c>
      <c r="V81" s="15"/>
      <c r="W81" s="110" t="s">
        <v>317</v>
      </c>
      <c r="X81" s="110">
        <v>0</v>
      </c>
      <c r="Y81" s="15"/>
      <c r="Z81" s="16">
        <v>4844.8995480000012</v>
      </c>
      <c r="AA81" s="16">
        <v>36416.020451999997</v>
      </c>
      <c r="AB81" s="55">
        <f t="shared" si="19"/>
        <v>0.133043080706363</v>
      </c>
      <c r="AC81" s="12">
        <v>3</v>
      </c>
      <c r="AD81" s="15"/>
      <c r="AE81" s="17">
        <v>14532</v>
      </c>
      <c r="AF81" s="22">
        <v>0</v>
      </c>
      <c r="AG81" s="15"/>
      <c r="AH81" s="11">
        <v>172</v>
      </c>
      <c r="AI81" s="8">
        <v>1</v>
      </c>
      <c r="AJ81" s="15"/>
      <c r="AK81" s="250" t="s">
        <v>46</v>
      </c>
      <c r="AL81" s="250"/>
      <c r="AM81" s="250"/>
      <c r="AN81" s="250"/>
      <c r="AO81" s="108"/>
      <c r="AP81" s="23">
        <v>-9.2307692307691709E-3</v>
      </c>
      <c r="AQ81" s="8">
        <v>1</v>
      </c>
      <c r="AR81" s="203" t="s">
        <v>320</v>
      </c>
      <c r="AS81" s="110">
        <v>1</v>
      </c>
      <c r="AT81" s="33">
        <f t="shared" si="24"/>
        <v>14</v>
      </c>
      <c r="AV81" s="38"/>
    </row>
    <row r="82" spans="1:48" s="25" customFormat="1" ht="15" customHeight="1" x14ac:dyDescent="0.25">
      <c r="A82" s="33">
        <v>203</v>
      </c>
      <c r="B82" s="12" t="s">
        <v>172</v>
      </c>
      <c r="C82" s="12" t="s">
        <v>173</v>
      </c>
      <c r="D82" s="12" t="s">
        <v>100</v>
      </c>
      <c r="E82" s="12" t="s">
        <v>101</v>
      </c>
      <c r="G82" s="24">
        <v>0.89</v>
      </c>
      <c r="H82" s="12">
        <v>3</v>
      </c>
      <c r="I82" s="15"/>
      <c r="J82" s="56" t="s">
        <v>2</v>
      </c>
      <c r="K82" s="110">
        <v>3</v>
      </c>
      <c r="L82" s="15"/>
      <c r="M82" s="140">
        <v>10</v>
      </c>
      <c r="N82" s="140">
        <v>10</v>
      </c>
      <c r="O82" s="98">
        <f t="shared" si="25"/>
        <v>1</v>
      </c>
      <c r="P82" s="140">
        <v>2</v>
      </c>
      <c r="Q82" s="15"/>
      <c r="R82" s="48">
        <v>6.66</v>
      </c>
      <c r="S82" s="48">
        <v>10</v>
      </c>
      <c r="T82" s="104">
        <f t="shared" si="26"/>
        <v>0.66600000000000004</v>
      </c>
      <c r="U82" s="48">
        <v>2</v>
      </c>
      <c r="V82" s="15"/>
      <c r="W82" s="110" t="s">
        <v>318</v>
      </c>
      <c r="X82" s="110">
        <v>1</v>
      </c>
      <c r="Y82" s="15"/>
      <c r="Z82" s="16">
        <v>4656.446455999976</v>
      </c>
      <c r="AA82" s="16">
        <v>248040.79354400004</v>
      </c>
      <c r="AB82" s="55">
        <f t="shared" si="19"/>
        <v>1.877290581709886E-2</v>
      </c>
      <c r="AC82" s="12">
        <v>0</v>
      </c>
      <c r="AD82" s="15"/>
      <c r="AE82" s="17">
        <v>83111</v>
      </c>
      <c r="AF82" s="22">
        <v>0</v>
      </c>
      <c r="AG82" s="15"/>
      <c r="AH82" s="11">
        <v>181</v>
      </c>
      <c r="AI82" s="8">
        <v>2</v>
      </c>
      <c r="AJ82" s="15"/>
      <c r="AK82" s="250" t="s">
        <v>46</v>
      </c>
      <c r="AL82" s="250"/>
      <c r="AM82" s="250"/>
      <c r="AN82" s="250"/>
      <c r="AO82" s="108"/>
      <c r="AP82" s="23">
        <v>-3.9513677811550116E-2</v>
      </c>
      <c r="AQ82" s="8">
        <v>1</v>
      </c>
      <c r="AR82" s="203" t="s">
        <v>320</v>
      </c>
      <c r="AS82" s="110">
        <v>1</v>
      </c>
      <c r="AT82" s="33">
        <f t="shared" si="24"/>
        <v>15</v>
      </c>
      <c r="AV82" s="38"/>
    </row>
    <row r="83" spans="1:48" s="25" customFormat="1" ht="15" customHeight="1" x14ac:dyDescent="0.25">
      <c r="A83" s="33">
        <v>203</v>
      </c>
      <c r="B83" s="12" t="s">
        <v>174</v>
      </c>
      <c r="C83" s="12" t="s">
        <v>175</v>
      </c>
      <c r="D83" s="12" t="s">
        <v>100</v>
      </c>
      <c r="E83" s="12" t="s">
        <v>101</v>
      </c>
      <c r="G83" s="113">
        <v>0.33</v>
      </c>
      <c r="H83" s="57">
        <v>2</v>
      </c>
      <c r="I83" s="15"/>
      <c r="J83" s="56" t="s">
        <v>2</v>
      </c>
      <c r="K83" s="110">
        <v>3</v>
      </c>
      <c r="L83" s="15"/>
      <c r="M83" s="140">
        <v>4.38</v>
      </c>
      <c r="N83" s="140">
        <v>4.38</v>
      </c>
      <c r="O83" s="113">
        <f>M83/N83</f>
        <v>1</v>
      </c>
      <c r="P83" s="140">
        <v>2</v>
      </c>
      <c r="Q83" s="15"/>
      <c r="R83" s="48">
        <v>4.38</v>
      </c>
      <c r="S83" s="48">
        <v>4.38</v>
      </c>
      <c r="T83" s="104">
        <f t="shared" si="26"/>
        <v>1</v>
      </c>
      <c r="U83" s="48">
        <v>2</v>
      </c>
      <c r="V83" s="15"/>
      <c r="W83" s="110" t="s">
        <v>317</v>
      </c>
      <c r="X83" s="110">
        <v>0</v>
      </c>
      <c r="Y83" s="15"/>
      <c r="Z83" s="16">
        <v>13028.35938400001</v>
      </c>
      <c r="AA83" s="16">
        <v>125075.17061599999</v>
      </c>
      <c r="AB83" s="55">
        <f t="shared" si="19"/>
        <v>0.1041642343547072</v>
      </c>
      <c r="AC83" s="12">
        <v>3</v>
      </c>
      <c r="AD83" s="15"/>
      <c r="AE83" s="17">
        <v>48491</v>
      </c>
      <c r="AF83" s="22">
        <v>0</v>
      </c>
      <c r="AG83" s="15"/>
      <c r="AH83" s="11">
        <v>242</v>
      </c>
      <c r="AI83" s="8">
        <v>3</v>
      </c>
      <c r="AJ83" s="15"/>
      <c r="AK83" s="250" t="s">
        <v>46</v>
      </c>
      <c r="AL83" s="250"/>
      <c r="AM83" s="250"/>
      <c r="AN83" s="250"/>
      <c r="AO83" s="108"/>
      <c r="AP83" s="23">
        <v>-9.2307692307691709E-3</v>
      </c>
      <c r="AQ83" s="8">
        <v>1</v>
      </c>
      <c r="AR83" s="203" t="s">
        <v>319</v>
      </c>
      <c r="AS83" s="110">
        <v>-1</v>
      </c>
      <c r="AT83" s="160">
        <f t="shared" si="24"/>
        <v>15</v>
      </c>
      <c r="AV83" s="38"/>
    </row>
    <row r="84" spans="1:48" s="25" customFormat="1" ht="15" customHeight="1" x14ac:dyDescent="0.25">
      <c r="A84" s="33">
        <v>203</v>
      </c>
      <c r="B84" s="12" t="s">
        <v>176</v>
      </c>
      <c r="C84" s="12" t="s">
        <v>177</v>
      </c>
      <c r="D84" s="12" t="s">
        <v>100</v>
      </c>
      <c r="E84" s="12" t="s">
        <v>101</v>
      </c>
      <c r="G84" s="24">
        <v>1</v>
      </c>
      <c r="H84" s="12">
        <v>3</v>
      </c>
      <c r="I84" s="15"/>
      <c r="J84" s="56" t="s">
        <v>2</v>
      </c>
      <c r="K84" s="110">
        <v>3</v>
      </c>
      <c r="L84" s="15"/>
      <c r="M84" s="140">
        <v>6.22</v>
      </c>
      <c r="N84" s="140">
        <v>6.63</v>
      </c>
      <c r="O84" s="113">
        <f>M84/N84</f>
        <v>0.93815987933634992</v>
      </c>
      <c r="P84" s="140">
        <v>2</v>
      </c>
      <c r="Q84" s="15"/>
      <c r="R84" s="48">
        <v>6.22</v>
      </c>
      <c r="S84" s="48">
        <v>6.22</v>
      </c>
      <c r="T84" s="104">
        <f t="shared" si="26"/>
        <v>1</v>
      </c>
      <c r="U84" s="48">
        <v>2</v>
      </c>
      <c r="V84" s="15"/>
      <c r="W84" s="110" t="s">
        <v>318</v>
      </c>
      <c r="X84" s="110">
        <v>1</v>
      </c>
      <c r="Y84" s="15"/>
      <c r="Z84" s="16">
        <v>13015.958800000022</v>
      </c>
      <c r="AA84" s="16">
        <v>163184.87119999999</v>
      </c>
      <c r="AB84" s="55">
        <f t="shared" si="19"/>
        <v>7.9762043529437318E-2</v>
      </c>
      <c r="AC84" s="12">
        <v>2</v>
      </c>
      <c r="AD84" s="15"/>
      <c r="AE84" s="17">
        <v>80675</v>
      </c>
      <c r="AF84" s="22">
        <v>0</v>
      </c>
      <c r="AG84" s="15"/>
      <c r="AH84" s="11">
        <v>244</v>
      </c>
      <c r="AI84" s="8">
        <v>3</v>
      </c>
      <c r="AJ84" s="15"/>
      <c r="AK84" s="250" t="s">
        <v>46</v>
      </c>
      <c r="AL84" s="250"/>
      <c r="AM84" s="250"/>
      <c r="AN84" s="250"/>
      <c r="AO84" s="108"/>
      <c r="AP84" s="23">
        <v>-3.9999999999999966E-2</v>
      </c>
      <c r="AQ84" s="8">
        <v>1</v>
      </c>
      <c r="AR84" s="203" t="s">
        <v>319</v>
      </c>
      <c r="AS84" s="110">
        <v>-1</v>
      </c>
      <c r="AT84" s="160">
        <f t="shared" si="24"/>
        <v>16</v>
      </c>
      <c r="AV84" s="38"/>
    </row>
    <row r="85" spans="1:48" s="25" customFormat="1" ht="15" customHeight="1" x14ac:dyDescent="0.25">
      <c r="A85" s="33">
        <v>203</v>
      </c>
      <c r="B85" s="12" t="s">
        <v>178</v>
      </c>
      <c r="C85" s="110" t="s">
        <v>179</v>
      </c>
      <c r="D85" s="12" t="s">
        <v>100</v>
      </c>
      <c r="E85" s="12" t="s">
        <v>101</v>
      </c>
      <c r="G85" s="24">
        <v>1</v>
      </c>
      <c r="H85" s="12">
        <v>3</v>
      </c>
      <c r="I85" s="15"/>
      <c r="J85" s="56" t="s">
        <v>2</v>
      </c>
      <c r="K85" s="110">
        <v>3</v>
      </c>
      <c r="L85" s="15"/>
      <c r="M85" s="140">
        <v>1.88</v>
      </c>
      <c r="N85" s="140">
        <v>3.41</v>
      </c>
      <c r="O85" s="113">
        <f t="shared" ref="O85:O96" si="27">M85/N85</f>
        <v>0.5513196480938416</v>
      </c>
      <c r="P85" s="140">
        <v>0</v>
      </c>
      <c r="Q85" s="15"/>
      <c r="R85" s="48">
        <v>1.33</v>
      </c>
      <c r="S85" s="48">
        <v>1.88</v>
      </c>
      <c r="T85" s="56">
        <f t="shared" si="26"/>
        <v>0.70744680851063835</v>
      </c>
      <c r="U85" s="48">
        <v>2</v>
      </c>
      <c r="V85" s="15"/>
      <c r="W85" s="110" t="s">
        <v>3</v>
      </c>
      <c r="X85" s="110">
        <v>0</v>
      </c>
      <c r="Y85" s="15"/>
      <c r="Z85" s="16">
        <v>2419.0983720000077</v>
      </c>
      <c r="AA85" s="16">
        <v>67360.71162799999</v>
      </c>
      <c r="AB85" s="55">
        <f t="shared" si="19"/>
        <v>3.5912601181523965E-2</v>
      </c>
      <c r="AC85" s="12">
        <v>1</v>
      </c>
      <c r="AD85" s="15"/>
      <c r="AE85" s="17">
        <v>26503</v>
      </c>
      <c r="AF85" s="22">
        <v>0</v>
      </c>
      <c r="AG85" s="15"/>
      <c r="AH85" s="11">
        <v>198</v>
      </c>
      <c r="AI85" s="8">
        <v>2</v>
      </c>
      <c r="AJ85" s="15"/>
      <c r="AK85" s="250" t="s">
        <v>46</v>
      </c>
      <c r="AL85" s="250"/>
      <c r="AM85" s="250"/>
      <c r="AN85" s="250"/>
      <c r="AO85" s="108"/>
      <c r="AP85" s="23">
        <v>-0.10153846153846156</v>
      </c>
      <c r="AQ85" s="8">
        <v>3</v>
      </c>
      <c r="AR85" s="203" t="s">
        <v>319</v>
      </c>
      <c r="AS85" s="110">
        <v>-1</v>
      </c>
      <c r="AT85" s="160">
        <f t="shared" si="24"/>
        <v>13</v>
      </c>
      <c r="AV85" s="38"/>
    </row>
    <row r="86" spans="1:48" s="25" customFormat="1" ht="15" customHeight="1" x14ac:dyDescent="0.25">
      <c r="A86" s="33">
        <v>203</v>
      </c>
      <c r="B86" s="110" t="s">
        <v>180</v>
      </c>
      <c r="C86" s="110" t="s">
        <v>181</v>
      </c>
      <c r="D86" s="12" t="s">
        <v>100</v>
      </c>
      <c r="E86" s="12" t="s">
        <v>101</v>
      </c>
      <c r="G86" s="111">
        <v>1</v>
      </c>
      <c r="H86" s="12">
        <v>3</v>
      </c>
      <c r="I86" s="15"/>
      <c r="J86" s="56" t="s">
        <v>2</v>
      </c>
      <c r="K86" s="110">
        <v>3</v>
      </c>
      <c r="L86" s="15"/>
      <c r="M86" s="140">
        <v>7.72</v>
      </c>
      <c r="N86" s="140">
        <v>9.0500000000000007</v>
      </c>
      <c r="O86" s="113">
        <f t="shared" si="27"/>
        <v>0.85303867403314904</v>
      </c>
      <c r="P86" s="140">
        <v>2</v>
      </c>
      <c r="Q86" s="15"/>
      <c r="R86" s="48">
        <v>7.05</v>
      </c>
      <c r="S86" s="48">
        <v>7.72</v>
      </c>
      <c r="T86" s="161">
        <f t="shared" si="26"/>
        <v>0.91321243523316065</v>
      </c>
      <c r="U86" s="48">
        <v>2</v>
      </c>
      <c r="V86" s="15"/>
      <c r="W86" s="110" t="s">
        <v>2</v>
      </c>
      <c r="X86" s="110">
        <v>1</v>
      </c>
      <c r="Y86" s="15"/>
      <c r="Z86" s="16">
        <v>89839.486886489321</v>
      </c>
      <c r="AA86" s="16">
        <v>351729.31311351067</v>
      </c>
      <c r="AB86" s="55">
        <f t="shared" si="19"/>
        <v>0.25542223390831281</v>
      </c>
      <c r="AC86" s="12">
        <v>3</v>
      </c>
      <c r="AD86" s="15"/>
      <c r="AE86" s="17">
        <v>160286</v>
      </c>
      <c r="AF86" s="22">
        <v>0</v>
      </c>
      <c r="AG86" s="15"/>
      <c r="AH86" s="11">
        <v>301</v>
      </c>
      <c r="AI86" s="8">
        <v>3</v>
      </c>
      <c r="AJ86" s="15"/>
      <c r="AK86" s="250" t="s">
        <v>46</v>
      </c>
      <c r="AL86" s="250"/>
      <c r="AM86" s="250"/>
      <c r="AN86" s="250"/>
      <c r="AO86" s="108"/>
      <c r="AP86" s="23">
        <v>-9.8591549295774558E-2</v>
      </c>
      <c r="AQ86" s="8">
        <v>2</v>
      </c>
      <c r="AR86" s="203" t="s">
        <v>263</v>
      </c>
      <c r="AS86" s="110">
        <v>0</v>
      </c>
      <c r="AT86" s="160">
        <f t="shared" si="24"/>
        <v>19</v>
      </c>
      <c r="AV86" s="38"/>
    </row>
    <row r="87" spans="1:48" s="25" customFormat="1" ht="15" customHeight="1" x14ac:dyDescent="0.25">
      <c r="A87" s="33">
        <v>203</v>
      </c>
      <c r="B87" s="110" t="s">
        <v>182</v>
      </c>
      <c r="C87" s="110" t="s">
        <v>183</v>
      </c>
      <c r="D87" s="12" t="s">
        <v>100</v>
      </c>
      <c r="E87" s="12" t="s">
        <v>101</v>
      </c>
      <c r="G87" s="111">
        <v>0.93</v>
      </c>
      <c r="H87" s="12">
        <v>3</v>
      </c>
      <c r="I87" s="15"/>
      <c r="J87" s="56" t="s">
        <v>2</v>
      </c>
      <c r="K87" s="110">
        <v>3</v>
      </c>
      <c r="L87" s="15"/>
      <c r="M87" s="72">
        <v>27.1</v>
      </c>
      <c r="N87" s="140">
        <v>27.1</v>
      </c>
      <c r="O87" s="113">
        <f t="shared" si="27"/>
        <v>1</v>
      </c>
      <c r="P87" s="140">
        <v>2</v>
      </c>
      <c r="Q87" s="15"/>
      <c r="R87" s="48">
        <v>17.41</v>
      </c>
      <c r="S87" s="48">
        <v>27.1</v>
      </c>
      <c r="T87" s="103">
        <f t="shared" si="26"/>
        <v>0.6424354243542435</v>
      </c>
      <c r="U87" s="48">
        <v>2</v>
      </c>
      <c r="V87" s="15"/>
      <c r="W87" s="110" t="s">
        <v>318</v>
      </c>
      <c r="X87" s="110">
        <v>1</v>
      </c>
      <c r="Y87" s="15"/>
      <c r="Z87" s="16">
        <v>56028.753322066506</v>
      </c>
      <c r="AA87" s="16">
        <v>652847.1266779335</v>
      </c>
      <c r="AB87" s="55">
        <f t="shared" si="19"/>
        <v>8.5822164228819456E-2</v>
      </c>
      <c r="AC87" s="12">
        <v>2</v>
      </c>
      <c r="AD87" s="15"/>
      <c r="AE87" s="17">
        <v>231765</v>
      </c>
      <c r="AF87" s="22">
        <v>1</v>
      </c>
      <c r="AG87" s="15"/>
      <c r="AH87" s="11">
        <v>322</v>
      </c>
      <c r="AI87" s="8">
        <v>3</v>
      </c>
      <c r="AJ87" s="15"/>
      <c r="AK87" s="250" t="s">
        <v>46</v>
      </c>
      <c r="AL87" s="250"/>
      <c r="AM87" s="250"/>
      <c r="AN87" s="250"/>
      <c r="AO87" s="108"/>
      <c r="AP87" s="23">
        <v>4.6153846153846129E-2</v>
      </c>
      <c r="AQ87" s="8">
        <v>0</v>
      </c>
      <c r="AR87" s="203" t="s">
        <v>263</v>
      </c>
      <c r="AS87" s="110">
        <v>0</v>
      </c>
      <c r="AT87" s="33">
        <f t="shared" si="24"/>
        <v>17</v>
      </c>
      <c r="AV87" s="38"/>
    </row>
    <row r="88" spans="1:48" s="25" customFormat="1" ht="15" customHeight="1" x14ac:dyDescent="0.25">
      <c r="A88" s="33">
        <v>203</v>
      </c>
      <c r="B88" s="110" t="s">
        <v>184</v>
      </c>
      <c r="C88" s="110" t="s">
        <v>185</v>
      </c>
      <c r="D88" s="12" t="s">
        <v>100</v>
      </c>
      <c r="E88" s="12" t="s">
        <v>101</v>
      </c>
      <c r="G88" s="111">
        <v>1</v>
      </c>
      <c r="H88" s="12">
        <v>3</v>
      </c>
      <c r="I88" s="15"/>
      <c r="J88" s="56" t="s">
        <v>2</v>
      </c>
      <c r="K88" s="110">
        <v>3</v>
      </c>
      <c r="L88" s="15"/>
      <c r="M88" s="140">
        <v>25.63</v>
      </c>
      <c r="N88" s="140">
        <v>26.05</v>
      </c>
      <c r="O88" s="113">
        <f t="shared" si="27"/>
        <v>0.98387715930902109</v>
      </c>
      <c r="P88" s="140">
        <v>2</v>
      </c>
      <c r="Q88" s="15"/>
      <c r="R88" s="48">
        <v>19.22</v>
      </c>
      <c r="S88" s="48">
        <v>25.63</v>
      </c>
      <c r="T88" s="161">
        <f t="shared" ref="T88:T95" si="28">R88/S88</f>
        <v>0.74990245805696443</v>
      </c>
      <c r="U88" s="48">
        <v>2</v>
      </c>
      <c r="V88" s="15"/>
      <c r="W88" s="110" t="s">
        <v>318</v>
      </c>
      <c r="X88" s="110">
        <v>1</v>
      </c>
      <c r="Y88" s="15"/>
      <c r="Z88" s="16">
        <v>34121.885000000068</v>
      </c>
      <c r="AA88" s="16">
        <v>332228.995</v>
      </c>
      <c r="AB88" s="55">
        <f t="shared" si="19"/>
        <v>0.10270592125771584</v>
      </c>
      <c r="AC88" s="12">
        <v>3</v>
      </c>
      <c r="AD88" s="15"/>
      <c r="AE88" s="17">
        <v>130309</v>
      </c>
      <c r="AF88" s="22">
        <v>0</v>
      </c>
      <c r="AG88" s="15"/>
      <c r="AH88" s="11">
        <v>259</v>
      </c>
      <c r="AI88" s="8">
        <v>3</v>
      </c>
      <c r="AJ88" s="15"/>
      <c r="AK88" s="250" t="s">
        <v>46</v>
      </c>
      <c r="AL88" s="250"/>
      <c r="AM88" s="250"/>
      <c r="AN88" s="250"/>
      <c r="AO88" s="108"/>
      <c r="AP88" s="23">
        <v>-5.2307692307692284E-2</v>
      </c>
      <c r="AQ88" s="8">
        <v>2</v>
      </c>
      <c r="AR88" s="203" t="s">
        <v>319</v>
      </c>
      <c r="AS88" s="110">
        <v>-1</v>
      </c>
      <c r="AT88" s="33">
        <f t="shared" si="24"/>
        <v>18</v>
      </c>
      <c r="AV88" s="38"/>
    </row>
    <row r="89" spans="1:48" s="25" customFormat="1" ht="15" customHeight="1" x14ac:dyDescent="0.25">
      <c r="A89" s="33">
        <v>203</v>
      </c>
      <c r="B89" s="110" t="s">
        <v>186</v>
      </c>
      <c r="C89" s="110" t="s">
        <v>187</v>
      </c>
      <c r="D89" s="12" t="s">
        <v>100</v>
      </c>
      <c r="E89" s="12" t="s">
        <v>101</v>
      </c>
      <c r="G89" s="111">
        <v>1</v>
      </c>
      <c r="H89" s="12">
        <v>3</v>
      </c>
      <c r="I89" s="47"/>
      <c r="J89" s="56" t="s">
        <v>2</v>
      </c>
      <c r="K89" s="110">
        <v>3</v>
      </c>
      <c r="L89" s="15"/>
      <c r="M89" s="140">
        <v>9.58</v>
      </c>
      <c r="N89" s="140">
        <v>11.8</v>
      </c>
      <c r="O89" s="113">
        <f t="shared" si="27"/>
        <v>0.81186440677966099</v>
      </c>
      <c r="P89" s="140">
        <v>2</v>
      </c>
      <c r="Q89" s="15"/>
      <c r="R89" s="48">
        <v>6.02</v>
      </c>
      <c r="S89" s="48">
        <v>9.58</v>
      </c>
      <c r="T89" s="56">
        <f t="shared" si="28"/>
        <v>0.62839248434237993</v>
      </c>
      <c r="U89" s="48">
        <v>2</v>
      </c>
      <c r="V89" s="15"/>
      <c r="W89" s="110" t="s">
        <v>3</v>
      </c>
      <c r="X89" s="110">
        <v>0</v>
      </c>
      <c r="Y89" s="15"/>
      <c r="Z89" s="16">
        <v>0</v>
      </c>
      <c r="AA89" s="16">
        <v>340386.05151319999</v>
      </c>
      <c r="AB89" s="55">
        <f t="shared" si="19"/>
        <v>0</v>
      </c>
      <c r="AC89" s="12">
        <v>-1</v>
      </c>
      <c r="AD89" s="15"/>
      <c r="AE89" s="17">
        <v>111569</v>
      </c>
      <c r="AF89" s="22">
        <v>0</v>
      </c>
      <c r="AG89" s="15"/>
      <c r="AH89" s="11">
        <v>415</v>
      </c>
      <c r="AI89" s="8">
        <v>3</v>
      </c>
      <c r="AJ89" s="15"/>
      <c r="AK89" s="250" t="s">
        <v>46</v>
      </c>
      <c r="AL89" s="250"/>
      <c r="AM89" s="250"/>
      <c r="AN89" s="250"/>
      <c r="AO89" s="108"/>
      <c r="AP89" s="23">
        <v>-1.8461538461538477E-2</v>
      </c>
      <c r="AQ89" s="8">
        <v>1</v>
      </c>
      <c r="AR89" s="203" t="s">
        <v>319</v>
      </c>
      <c r="AS89" s="110">
        <v>-1</v>
      </c>
      <c r="AT89" s="33">
        <f t="shared" si="24"/>
        <v>12</v>
      </c>
      <c r="AV89" s="38"/>
    </row>
    <row r="90" spans="1:48" s="25" customFormat="1" ht="15" customHeight="1" x14ac:dyDescent="0.25">
      <c r="A90" s="33">
        <v>203</v>
      </c>
      <c r="B90" s="110" t="s">
        <v>188</v>
      </c>
      <c r="C90" s="110" t="s">
        <v>189</v>
      </c>
      <c r="D90" s="12" t="s">
        <v>100</v>
      </c>
      <c r="E90" s="12" t="s">
        <v>101</v>
      </c>
      <c r="G90" s="44">
        <v>1</v>
      </c>
      <c r="H90" s="12">
        <v>3</v>
      </c>
      <c r="I90" s="15"/>
      <c r="J90" s="56" t="s">
        <v>2</v>
      </c>
      <c r="K90" s="110">
        <v>3</v>
      </c>
      <c r="L90" s="15"/>
      <c r="M90" s="140">
        <v>16.190000000000001</v>
      </c>
      <c r="N90" s="140">
        <v>17.579999999999998</v>
      </c>
      <c r="O90" s="113">
        <f t="shared" si="27"/>
        <v>0.92093287827076242</v>
      </c>
      <c r="P90" s="140">
        <v>2</v>
      </c>
      <c r="Q90" s="15"/>
      <c r="R90" s="48">
        <v>10.27</v>
      </c>
      <c r="S90" s="48">
        <v>16.190000000000001</v>
      </c>
      <c r="T90" s="56">
        <f t="shared" si="28"/>
        <v>0.63434218653489804</v>
      </c>
      <c r="U90" s="48">
        <v>2</v>
      </c>
      <c r="V90" s="15"/>
      <c r="W90" s="110" t="s">
        <v>318</v>
      </c>
      <c r="X90" s="110">
        <v>1</v>
      </c>
      <c r="Y90" s="15"/>
      <c r="Z90" s="16">
        <v>198370.88556942076</v>
      </c>
      <c r="AA90" s="16">
        <v>979635.93443057931</v>
      </c>
      <c r="AB90" s="55">
        <f t="shared" si="19"/>
        <v>0.20249449677928089</v>
      </c>
      <c r="AC90" s="12">
        <v>3</v>
      </c>
      <c r="AD90" s="15"/>
      <c r="AE90" s="17">
        <v>207676</v>
      </c>
      <c r="AF90" s="22">
        <v>1</v>
      </c>
      <c r="AG90" s="15"/>
      <c r="AH90" s="11">
        <v>228</v>
      </c>
      <c r="AI90" s="8">
        <v>3</v>
      </c>
      <c r="AJ90" s="15"/>
      <c r="AK90" s="250" t="s">
        <v>46</v>
      </c>
      <c r="AL90" s="250"/>
      <c r="AM90" s="250"/>
      <c r="AN90" s="250"/>
      <c r="AO90" s="108"/>
      <c r="AP90" s="23">
        <v>9.2957746478873268E-2</v>
      </c>
      <c r="AQ90" s="8">
        <v>0</v>
      </c>
      <c r="AR90" s="203" t="s">
        <v>319</v>
      </c>
      <c r="AS90" s="110">
        <v>-1</v>
      </c>
      <c r="AT90" s="160">
        <f t="shared" si="24"/>
        <v>17</v>
      </c>
      <c r="AV90" s="38"/>
    </row>
    <row r="91" spans="1:48" s="25" customFormat="1" ht="15" customHeight="1" x14ac:dyDescent="0.25">
      <c r="A91" s="33">
        <v>203</v>
      </c>
      <c r="B91" s="110" t="s">
        <v>256</v>
      </c>
      <c r="C91" s="110" t="s">
        <v>257</v>
      </c>
      <c r="D91" s="12" t="s">
        <v>100</v>
      </c>
      <c r="E91" s="12" t="s">
        <v>101</v>
      </c>
      <c r="G91" s="81">
        <v>1</v>
      </c>
      <c r="H91" s="12">
        <v>3</v>
      </c>
      <c r="I91" s="15"/>
      <c r="J91" s="56" t="s">
        <v>2</v>
      </c>
      <c r="K91" s="110">
        <v>3</v>
      </c>
      <c r="L91" s="15"/>
      <c r="M91" s="140">
        <v>7.19</v>
      </c>
      <c r="N91" s="140">
        <v>7.61</v>
      </c>
      <c r="O91" s="113">
        <f t="shared" si="27"/>
        <v>0.94480946123521681</v>
      </c>
      <c r="P91" s="140">
        <v>2</v>
      </c>
      <c r="Q91" s="15"/>
      <c r="R91" s="48">
        <v>5.8</v>
      </c>
      <c r="S91" s="48">
        <v>7.19</v>
      </c>
      <c r="T91" s="161">
        <f t="shared" si="28"/>
        <v>0.80667593880389421</v>
      </c>
      <c r="U91" s="48">
        <v>2</v>
      </c>
      <c r="V91" s="15"/>
      <c r="W91" s="110" t="s">
        <v>317</v>
      </c>
      <c r="X91" s="110">
        <v>0</v>
      </c>
      <c r="Y91" s="15"/>
      <c r="Z91" s="16">
        <v>0</v>
      </c>
      <c r="AA91" s="16">
        <v>703721.51511821989</v>
      </c>
      <c r="AB91" s="55">
        <f t="shared" si="19"/>
        <v>0</v>
      </c>
      <c r="AC91" s="12">
        <v>-1</v>
      </c>
      <c r="AD91" s="15"/>
      <c r="AE91" s="17">
        <v>155179</v>
      </c>
      <c r="AF91" s="22">
        <v>0</v>
      </c>
      <c r="AG91" s="15"/>
      <c r="AH91" s="11">
        <v>240</v>
      </c>
      <c r="AI91" s="8">
        <v>3</v>
      </c>
      <c r="AJ91" s="15"/>
      <c r="AK91" s="250" t="s">
        <v>46</v>
      </c>
      <c r="AL91" s="250"/>
      <c r="AM91" s="250"/>
      <c r="AN91" s="250"/>
      <c r="AO91" s="108"/>
      <c r="AP91" s="23">
        <v>-8.7323943661971729E-2</v>
      </c>
      <c r="AQ91" s="8">
        <v>2</v>
      </c>
      <c r="AR91" s="203" t="s">
        <v>320</v>
      </c>
      <c r="AS91" s="110">
        <v>1</v>
      </c>
      <c r="AT91" s="33">
        <f t="shared" si="24"/>
        <v>15</v>
      </c>
      <c r="AV91" s="38"/>
    </row>
    <row r="92" spans="1:48" s="25" customFormat="1" ht="15" customHeight="1" x14ac:dyDescent="0.25">
      <c r="A92" s="33">
        <v>203</v>
      </c>
      <c r="B92" s="110" t="s">
        <v>190</v>
      </c>
      <c r="C92" s="110" t="s">
        <v>191</v>
      </c>
      <c r="D92" s="12" t="s">
        <v>100</v>
      </c>
      <c r="E92" s="12" t="s">
        <v>101</v>
      </c>
      <c r="G92" s="81">
        <v>1</v>
      </c>
      <c r="H92" s="12">
        <v>3</v>
      </c>
      <c r="I92" s="15"/>
      <c r="J92" s="56" t="s">
        <v>2</v>
      </c>
      <c r="K92" s="110">
        <v>3</v>
      </c>
      <c r="L92" s="15"/>
      <c r="M92" s="140">
        <v>10.02</v>
      </c>
      <c r="N92" s="140">
        <v>12.47</v>
      </c>
      <c r="O92" s="143">
        <f t="shared" si="27"/>
        <v>0.80352846832397751</v>
      </c>
      <c r="P92" s="140">
        <v>2</v>
      </c>
      <c r="Q92" s="15"/>
      <c r="R92" s="48">
        <v>7.02</v>
      </c>
      <c r="S92" s="48">
        <v>10.02</v>
      </c>
      <c r="T92" s="103">
        <f t="shared" si="28"/>
        <v>0.70059880239520955</v>
      </c>
      <c r="U92" s="48">
        <v>2</v>
      </c>
      <c r="V92" s="15"/>
      <c r="W92" s="110" t="s">
        <v>318</v>
      </c>
      <c r="X92" s="110">
        <v>1</v>
      </c>
      <c r="Y92" s="15"/>
      <c r="Z92" s="16">
        <v>20686.412245777465</v>
      </c>
      <c r="AA92" s="16">
        <v>159097.32775422253</v>
      </c>
      <c r="AB92" s="55">
        <f t="shared" si="19"/>
        <v>0.13002363105516357</v>
      </c>
      <c r="AC92" s="110">
        <v>3</v>
      </c>
      <c r="AD92" s="15"/>
      <c r="AE92" s="17">
        <v>63858</v>
      </c>
      <c r="AF92" s="22">
        <v>0</v>
      </c>
      <c r="AG92" s="15"/>
      <c r="AH92" s="11">
        <v>294</v>
      </c>
      <c r="AI92" s="8">
        <v>3</v>
      </c>
      <c r="AJ92" s="15"/>
      <c r="AK92" s="250" t="s">
        <v>46</v>
      </c>
      <c r="AL92" s="250"/>
      <c r="AM92" s="250"/>
      <c r="AN92" s="250"/>
      <c r="AO92" s="108"/>
      <c r="AP92" s="23">
        <v>6.153846153846159E-3</v>
      </c>
      <c r="AQ92" s="8">
        <v>0</v>
      </c>
      <c r="AR92" s="203" t="s">
        <v>319</v>
      </c>
      <c r="AS92" s="110">
        <v>-1</v>
      </c>
      <c r="AT92" s="33">
        <f t="shared" si="24"/>
        <v>16</v>
      </c>
      <c r="AV92" s="38"/>
    </row>
    <row r="93" spans="1:48" s="25" customFormat="1" ht="15" customHeight="1" x14ac:dyDescent="0.25">
      <c r="A93" s="33">
        <v>203</v>
      </c>
      <c r="B93" s="110" t="s">
        <v>315</v>
      </c>
      <c r="C93" s="110" t="s">
        <v>316</v>
      </c>
      <c r="D93" s="12" t="s">
        <v>100</v>
      </c>
      <c r="E93" s="12" t="s">
        <v>101</v>
      </c>
      <c r="G93" s="81">
        <v>0.83</v>
      </c>
      <c r="H93" s="12">
        <v>3</v>
      </c>
      <c r="I93" s="15"/>
      <c r="J93" s="56" t="s">
        <v>2</v>
      </c>
      <c r="K93" s="110">
        <v>3</v>
      </c>
      <c r="L93" s="15"/>
      <c r="M93" s="140">
        <v>9.08</v>
      </c>
      <c r="N93" s="140">
        <v>10.08</v>
      </c>
      <c r="O93" s="113">
        <f t="shared" si="27"/>
        <v>0.90079365079365081</v>
      </c>
      <c r="P93" s="140">
        <v>2</v>
      </c>
      <c r="Q93" s="15"/>
      <c r="R93" s="48">
        <v>6.38</v>
      </c>
      <c r="S93" s="48">
        <v>9.08</v>
      </c>
      <c r="T93" s="103">
        <f t="shared" si="28"/>
        <v>0.70264317180616742</v>
      </c>
      <c r="U93" s="48">
        <v>2</v>
      </c>
      <c r="V93" s="15"/>
      <c r="W93" s="110" t="s">
        <v>318</v>
      </c>
      <c r="X93" s="110">
        <v>1</v>
      </c>
      <c r="Y93" s="15"/>
      <c r="Z93" s="16">
        <v>101483.15</v>
      </c>
      <c r="AA93" s="16">
        <v>306999.06</v>
      </c>
      <c r="AB93" s="55">
        <f t="shared" si="19"/>
        <v>0.33056501866813531</v>
      </c>
      <c r="AC93" s="110">
        <v>3</v>
      </c>
      <c r="AD93" s="15"/>
      <c r="AE93" s="17">
        <v>151508</v>
      </c>
      <c r="AF93" s="22">
        <v>0</v>
      </c>
      <c r="AG93" s="15"/>
      <c r="AH93" s="11">
        <v>408</v>
      </c>
      <c r="AI93" s="8">
        <v>3</v>
      </c>
      <c r="AJ93" s="15"/>
      <c r="AK93" s="250" t="s">
        <v>46</v>
      </c>
      <c r="AL93" s="250"/>
      <c r="AM93" s="250"/>
      <c r="AN93" s="250"/>
      <c r="AO93" s="108"/>
      <c r="AP93" s="23">
        <v>-5.1000000000000004E-3</v>
      </c>
      <c r="AQ93" s="8">
        <v>1</v>
      </c>
      <c r="AR93" s="203" t="s">
        <v>263</v>
      </c>
      <c r="AS93" s="110">
        <v>0</v>
      </c>
      <c r="AT93" s="160">
        <f t="shared" si="24"/>
        <v>18</v>
      </c>
      <c r="AV93" s="38"/>
    </row>
    <row r="94" spans="1:48" s="25" customFormat="1" ht="15" customHeight="1" x14ac:dyDescent="0.25">
      <c r="A94" s="33">
        <v>203</v>
      </c>
      <c r="B94" s="110" t="s">
        <v>192</v>
      </c>
      <c r="C94" s="110" t="s">
        <v>193</v>
      </c>
      <c r="D94" s="12" t="s">
        <v>100</v>
      </c>
      <c r="E94" s="12" t="s">
        <v>101</v>
      </c>
      <c r="G94" s="111">
        <v>1</v>
      </c>
      <c r="H94" s="12">
        <v>3</v>
      </c>
      <c r="I94" s="15"/>
      <c r="J94" s="56" t="s">
        <v>2</v>
      </c>
      <c r="K94" s="110">
        <v>3</v>
      </c>
      <c r="L94" s="15"/>
      <c r="M94" s="140">
        <v>8.5500000000000007</v>
      </c>
      <c r="N94" s="140">
        <v>8.5500000000000007</v>
      </c>
      <c r="O94" s="113">
        <f t="shared" si="27"/>
        <v>1</v>
      </c>
      <c r="P94" s="140">
        <v>2</v>
      </c>
      <c r="Q94" s="15"/>
      <c r="R94" s="48">
        <v>5.72</v>
      </c>
      <c r="S94" s="48">
        <v>8.5500000000000007</v>
      </c>
      <c r="T94" s="161">
        <f t="shared" si="28"/>
        <v>0.66900584795321627</v>
      </c>
      <c r="U94" s="48">
        <v>2</v>
      </c>
      <c r="V94" s="15"/>
      <c r="W94" s="110" t="s">
        <v>317</v>
      </c>
      <c r="X94" s="110">
        <v>0</v>
      </c>
      <c r="Y94" s="15"/>
      <c r="Z94" s="16">
        <v>42658.679999999993</v>
      </c>
      <c r="AA94" s="16">
        <v>163296.25</v>
      </c>
      <c r="AB94" s="55">
        <f t="shared" si="19"/>
        <v>0.26123490282232442</v>
      </c>
      <c r="AC94" s="12">
        <v>3</v>
      </c>
      <c r="AD94" s="83"/>
      <c r="AE94" s="17">
        <v>72399</v>
      </c>
      <c r="AF94" s="22">
        <v>0</v>
      </c>
      <c r="AG94" s="83"/>
      <c r="AH94" s="11">
        <v>262</v>
      </c>
      <c r="AI94" s="8">
        <v>3</v>
      </c>
      <c r="AJ94" s="83"/>
      <c r="AK94" s="250" t="s">
        <v>46</v>
      </c>
      <c r="AL94" s="250"/>
      <c r="AM94" s="250"/>
      <c r="AN94" s="250"/>
      <c r="AO94" s="108"/>
      <c r="AP94" s="23">
        <v>-3.3846153846153811E-2</v>
      </c>
      <c r="AQ94" s="8">
        <v>1</v>
      </c>
      <c r="AR94" s="203" t="s">
        <v>319</v>
      </c>
      <c r="AS94" s="110">
        <v>-1</v>
      </c>
      <c r="AT94" s="33">
        <f t="shared" si="24"/>
        <v>16</v>
      </c>
      <c r="AV94" s="38"/>
    </row>
    <row r="95" spans="1:48" s="25" customFormat="1" ht="15" customHeight="1" x14ac:dyDescent="0.25">
      <c r="A95" s="33">
        <v>203</v>
      </c>
      <c r="B95" s="110" t="s">
        <v>194</v>
      </c>
      <c r="C95" s="110" t="s">
        <v>195</v>
      </c>
      <c r="D95" s="12" t="s">
        <v>100</v>
      </c>
      <c r="E95" s="12" t="s">
        <v>101</v>
      </c>
      <c r="G95" s="24">
        <v>1</v>
      </c>
      <c r="H95" s="12">
        <v>3</v>
      </c>
      <c r="I95" s="15"/>
      <c r="J95" s="56" t="s">
        <v>2</v>
      </c>
      <c r="K95" s="110">
        <v>3</v>
      </c>
      <c r="L95" s="15"/>
      <c r="M95" s="140">
        <v>38.69</v>
      </c>
      <c r="N95" s="140">
        <v>53.3</v>
      </c>
      <c r="O95" s="113">
        <f t="shared" si="27"/>
        <v>0.72589118198874292</v>
      </c>
      <c r="P95" s="140">
        <v>0</v>
      </c>
      <c r="Q95" s="15"/>
      <c r="R95" s="48">
        <v>30.22</v>
      </c>
      <c r="S95" s="48">
        <v>38.69</v>
      </c>
      <c r="T95" s="161">
        <f t="shared" si="28"/>
        <v>0.781080382527785</v>
      </c>
      <c r="U95" s="48">
        <v>2</v>
      </c>
      <c r="V95" s="15"/>
      <c r="W95" s="110" t="s">
        <v>2</v>
      </c>
      <c r="X95" s="110">
        <v>1</v>
      </c>
      <c r="Y95" s="15"/>
      <c r="Z95" s="84">
        <v>404440.03287838539</v>
      </c>
      <c r="AA95" s="84">
        <v>2615349.5771216145</v>
      </c>
      <c r="AB95" s="55">
        <f t="shared" si="19"/>
        <v>0.15464090782215872</v>
      </c>
      <c r="AC95" s="14">
        <v>3</v>
      </c>
      <c r="AD95" s="15"/>
      <c r="AE95" s="85">
        <v>654931</v>
      </c>
      <c r="AF95" s="86">
        <v>3</v>
      </c>
      <c r="AG95" s="15"/>
      <c r="AH95" s="87">
        <v>298</v>
      </c>
      <c r="AI95" s="88">
        <v>3</v>
      </c>
      <c r="AJ95" s="15"/>
      <c r="AK95" s="250" t="s">
        <v>46</v>
      </c>
      <c r="AL95" s="250"/>
      <c r="AM95" s="250"/>
      <c r="AN95" s="250"/>
      <c r="AO95" s="108"/>
      <c r="AP95" s="23">
        <v>5.6338028169014134E-2</v>
      </c>
      <c r="AQ95" s="8">
        <v>0</v>
      </c>
      <c r="AR95" s="203" t="s">
        <v>263</v>
      </c>
      <c r="AS95" s="110">
        <v>0</v>
      </c>
      <c r="AT95" s="33">
        <f t="shared" si="24"/>
        <v>18</v>
      </c>
      <c r="AV95" s="38"/>
    </row>
    <row r="96" spans="1:48" s="25" customFormat="1" ht="15" customHeight="1" x14ac:dyDescent="0.25">
      <c r="A96" s="33">
        <v>203</v>
      </c>
      <c r="B96" s="110" t="s">
        <v>196</v>
      </c>
      <c r="C96" s="110" t="s">
        <v>312</v>
      </c>
      <c r="D96" s="12" t="s">
        <v>100</v>
      </c>
      <c r="E96" s="12" t="s">
        <v>101</v>
      </c>
      <c r="G96" s="24">
        <v>1</v>
      </c>
      <c r="H96" s="47">
        <v>3</v>
      </c>
      <c r="I96" s="15"/>
      <c r="J96" s="56" t="s">
        <v>2</v>
      </c>
      <c r="K96" s="110">
        <v>3</v>
      </c>
      <c r="L96" s="15"/>
      <c r="M96" s="140">
        <v>16.079999999999998</v>
      </c>
      <c r="N96" s="140">
        <v>17.61</v>
      </c>
      <c r="O96" s="113">
        <f t="shared" si="27"/>
        <v>0.91311754684838153</v>
      </c>
      <c r="P96" s="140">
        <v>2</v>
      </c>
      <c r="Q96" s="15"/>
      <c r="R96" s="48">
        <v>11.52</v>
      </c>
      <c r="S96" s="48">
        <v>16.079999999999998</v>
      </c>
      <c r="T96" s="161">
        <f>R96/S96</f>
        <v>0.71641791044776126</v>
      </c>
      <c r="U96" s="48">
        <v>2</v>
      </c>
      <c r="V96" s="15"/>
      <c r="W96" s="110" t="s">
        <v>317</v>
      </c>
      <c r="X96" s="110">
        <v>0</v>
      </c>
      <c r="Y96" s="15"/>
      <c r="Z96" s="16">
        <v>0</v>
      </c>
      <c r="AA96" s="16">
        <v>1476419.2466724408</v>
      </c>
      <c r="AB96" s="55">
        <f t="shared" si="19"/>
        <v>0</v>
      </c>
      <c r="AC96" s="12">
        <v>-1</v>
      </c>
      <c r="AD96" s="15"/>
      <c r="AE96" s="17">
        <v>511338</v>
      </c>
      <c r="AF96" s="22">
        <v>2</v>
      </c>
      <c r="AG96" s="15"/>
      <c r="AH96" s="11">
        <v>302</v>
      </c>
      <c r="AI96" s="8">
        <v>3</v>
      </c>
      <c r="AJ96" s="15"/>
      <c r="AK96" s="250" t="s">
        <v>46</v>
      </c>
      <c r="AL96" s="250"/>
      <c r="AM96" s="250"/>
      <c r="AN96" s="250"/>
      <c r="AO96" s="108"/>
      <c r="AP96" s="23">
        <v>2.7355623100303907E-2</v>
      </c>
      <c r="AQ96" s="8">
        <v>0</v>
      </c>
      <c r="AR96" s="203" t="s">
        <v>263</v>
      </c>
      <c r="AS96" s="110">
        <v>0</v>
      </c>
      <c r="AT96" s="33">
        <f t="shared" si="24"/>
        <v>14</v>
      </c>
      <c r="AV96" s="38"/>
    </row>
    <row r="97" spans="1:48" s="25" customFormat="1" ht="15" customHeight="1" x14ac:dyDescent="0.25">
      <c r="A97" s="33">
        <v>203</v>
      </c>
      <c r="B97" s="8" t="s">
        <v>197</v>
      </c>
      <c r="C97" s="8" t="s">
        <v>260</v>
      </c>
      <c r="D97" s="8" t="s">
        <v>198</v>
      </c>
      <c r="E97" s="8" t="s">
        <v>199</v>
      </c>
      <c r="G97" s="156">
        <v>1</v>
      </c>
      <c r="H97" s="74">
        <v>3</v>
      </c>
      <c r="I97" s="15"/>
      <c r="J97" s="155" t="s">
        <v>2</v>
      </c>
      <c r="K97" s="74">
        <v>3</v>
      </c>
      <c r="L97" s="15"/>
      <c r="M97" s="141">
        <v>8</v>
      </c>
      <c r="N97" s="141">
        <v>8</v>
      </c>
      <c r="O97" s="129">
        <f>M97/N97</f>
        <v>1</v>
      </c>
      <c r="P97" s="141">
        <v>2</v>
      </c>
      <c r="Q97" s="15"/>
      <c r="R97" s="119">
        <v>7</v>
      </c>
      <c r="S97" s="119">
        <v>8</v>
      </c>
      <c r="T97" s="130">
        <f>R97/S97</f>
        <v>0.875</v>
      </c>
      <c r="U97" s="119">
        <v>2</v>
      </c>
      <c r="V97" s="15"/>
      <c r="W97" s="74" t="s">
        <v>2</v>
      </c>
      <c r="X97" s="74">
        <v>1</v>
      </c>
      <c r="Y97" s="15"/>
      <c r="Z97" s="16">
        <v>243353.85</v>
      </c>
      <c r="AA97" s="77">
        <v>2331660.8460955326</v>
      </c>
      <c r="AB97" s="55">
        <f>Z97/AA97</f>
        <v>0.10436931700744841</v>
      </c>
      <c r="AC97" s="12">
        <v>3</v>
      </c>
      <c r="AD97" s="15"/>
      <c r="AE97" s="17"/>
      <c r="AF97" s="17"/>
      <c r="AG97" s="15"/>
      <c r="AH97" s="11">
        <v>244</v>
      </c>
      <c r="AI97" s="8">
        <v>3</v>
      </c>
      <c r="AJ97" s="15"/>
      <c r="AK97" s="58">
        <v>5908</v>
      </c>
      <c r="AL97" s="58">
        <v>205</v>
      </c>
      <c r="AM97" s="101">
        <f>AL97/AK97</f>
        <v>3.4698713608666214E-2</v>
      </c>
      <c r="AN97" s="102">
        <v>3</v>
      </c>
      <c r="AO97" s="108"/>
      <c r="AP97" s="26">
        <v>-4.2299999999999997E-2</v>
      </c>
      <c r="AQ97" s="8">
        <v>1</v>
      </c>
      <c r="AR97" s="8" t="s">
        <v>319</v>
      </c>
      <c r="AS97" s="110">
        <v>-1</v>
      </c>
      <c r="AT97" s="33">
        <f t="shared" si="24"/>
        <v>20</v>
      </c>
      <c r="AV97" s="38"/>
    </row>
    <row r="98" spans="1:48" s="25" customFormat="1" ht="15" customHeight="1" x14ac:dyDescent="0.25">
      <c r="A98" s="33">
        <v>203</v>
      </c>
      <c r="B98" s="8" t="s">
        <v>73</v>
      </c>
      <c r="C98" s="8" t="s">
        <v>309</v>
      </c>
      <c r="D98" s="8" t="s">
        <v>198</v>
      </c>
      <c r="E98" s="8" t="s">
        <v>199</v>
      </c>
      <c r="G98" s="111">
        <v>1</v>
      </c>
      <c r="H98" s="127">
        <v>3</v>
      </c>
      <c r="I98" s="40"/>
      <c r="J98" s="56" t="s">
        <v>2</v>
      </c>
      <c r="K98" s="110">
        <v>3</v>
      </c>
      <c r="L98" s="40"/>
      <c r="M98" s="110">
        <v>12.55</v>
      </c>
      <c r="N98" s="110">
        <v>12.76</v>
      </c>
      <c r="O98" s="81">
        <f>M98/N98</f>
        <v>0.98354231974921635</v>
      </c>
      <c r="P98" s="110">
        <v>2</v>
      </c>
      <c r="Q98" s="151"/>
      <c r="R98" s="48">
        <v>6.39</v>
      </c>
      <c r="S98" s="48">
        <v>12.55</v>
      </c>
      <c r="T98" s="56">
        <f>R98/S98</f>
        <v>0.50916334661354579</v>
      </c>
      <c r="U98" s="48">
        <v>2</v>
      </c>
      <c r="V98" s="110"/>
      <c r="W98" s="110" t="s">
        <v>2</v>
      </c>
      <c r="X98" s="110">
        <v>1</v>
      </c>
      <c r="Z98" s="16">
        <v>197384.12</v>
      </c>
      <c r="AA98" s="89">
        <v>1915321.5862125508</v>
      </c>
      <c r="AB98" s="55">
        <f t="shared" ref="AB98:AB101" si="29">Z98/AA98</f>
        <v>0.10305534142196814</v>
      </c>
      <c r="AC98" s="12">
        <v>3</v>
      </c>
      <c r="AD98" s="9"/>
      <c r="AE98" s="8"/>
      <c r="AF98" s="8"/>
      <c r="AG98" s="9"/>
      <c r="AH98" s="11">
        <v>205</v>
      </c>
      <c r="AI98" s="8">
        <v>3</v>
      </c>
      <c r="AJ98" s="9"/>
      <c r="AK98" s="95">
        <v>4076</v>
      </c>
      <c r="AL98" s="90">
        <v>336</v>
      </c>
      <c r="AM98" s="101">
        <f>AL98/AK98</f>
        <v>8.2433758586849856E-2</v>
      </c>
      <c r="AN98" s="78">
        <v>3</v>
      </c>
      <c r="AO98" s="36"/>
      <c r="AP98" s="26">
        <v>-1.55E-2</v>
      </c>
      <c r="AQ98" s="13">
        <v>1</v>
      </c>
      <c r="AR98" s="8" t="s">
        <v>319</v>
      </c>
      <c r="AS98" s="110">
        <v>-1</v>
      </c>
      <c r="AT98" s="33">
        <f t="shared" si="24"/>
        <v>20</v>
      </c>
      <c r="AV98" s="38"/>
    </row>
    <row r="99" spans="1:48" s="25" customFormat="1" ht="15" customHeight="1" x14ac:dyDescent="0.25">
      <c r="A99" s="112">
        <v>203</v>
      </c>
      <c r="B99" s="20" t="s">
        <v>55</v>
      </c>
      <c r="C99" s="8" t="s">
        <v>56</v>
      </c>
      <c r="D99" s="8" t="s">
        <v>198</v>
      </c>
      <c r="E99" s="8" t="s">
        <v>199</v>
      </c>
      <c r="G99" s="91">
        <v>0</v>
      </c>
      <c r="H99" s="157">
        <v>-1</v>
      </c>
      <c r="I99" s="38"/>
      <c r="J99" s="197"/>
      <c r="K99" s="14"/>
      <c r="L99" s="38"/>
      <c r="M99" s="14">
        <v>1.1000000000000001</v>
      </c>
      <c r="N99" s="14">
        <v>1.8</v>
      </c>
      <c r="O99" s="200">
        <f>M99/N99</f>
        <v>0.61111111111111116</v>
      </c>
      <c r="P99" s="110">
        <v>0</v>
      </c>
      <c r="Q99" s="201"/>
      <c r="R99" s="199">
        <v>1.1000000000000001</v>
      </c>
      <c r="S99" s="199">
        <v>1.1000000000000001</v>
      </c>
      <c r="T99" s="197">
        <f>R99/S99</f>
        <v>1</v>
      </c>
      <c r="U99" s="199">
        <v>2</v>
      </c>
      <c r="V99" s="83"/>
      <c r="W99" s="14" t="s">
        <v>317</v>
      </c>
      <c r="X99" s="14">
        <v>0</v>
      </c>
      <c r="Z99" s="16"/>
      <c r="AA99" s="89"/>
      <c r="AB99" s="55"/>
      <c r="AC99" s="110"/>
      <c r="AD99" s="9"/>
      <c r="AE99" s="8"/>
      <c r="AF99" s="8"/>
      <c r="AG99" s="9"/>
      <c r="AH99" s="11"/>
      <c r="AI99" s="8"/>
      <c r="AJ99" s="9"/>
      <c r="AK99" s="95"/>
      <c r="AL99" s="90"/>
      <c r="AM99" s="198"/>
      <c r="AN99" s="78"/>
      <c r="AO99" s="36"/>
      <c r="AP99" s="26"/>
      <c r="AQ99" s="13"/>
      <c r="AR99" s="8" t="s">
        <v>319</v>
      </c>
      <c r="AS99" s="110">
        <v>-1</v>
      </c>
      <c r="AT99" s="152">
        <f t="shared" si="24"/>
        <v>0</v>
      </c>
      <c r="AV99" s="38"/>
    </row>
    <row r="100" spans="1:48" s="25" customFormat="1" ht="15" customHeight="1" x14ac:dyDescent="0.25">
      <c r="A100" s="33">
        <v>203</v>
      </c>
      <c r="B100" s="8" t="s">
        <v>85</v>
      </c>
      <c r="C100" s="8" t="s">
        <v>261</v>
      </c>
      <c r="D100" s="8" t="s">
        <v>198</v>
      </c>
      <c r="E100" s="8" t="s">
        <v>199</v>
      </c>
      <c r="G100" s="159">
        <v>1</v>
      </c>
      <c r="H100" s="14">
        <v>3</v>
      </c>
      <c r="I100" s="15"/>
      <c r="J100" s="136" t="s">
        <v>2</v>
      </c>
      <c r="K100" s="14">
        <v>3</v>
      </c>
      <c r="L100" s="15"/>
      <c r="M100" s="153">
        <v>4.8600000000000003</v>
      </c>
      <c r="N100" s="142">
        <v>5.55</v>
      </c>
      <c r="O100" s="124">
        <f>M100/N100</f>
        <v>0.87567567567567572</v>
      </c>
      <c r="P100" s="196">
        <v>2</v>
      </c>
      <c r="Q100" s="15"/>
      <c r="R100" s="120">
        <v>0.97</v>
      </c>
      <c r="S100" s="120">
        <v>4.8600000000000003</v>
      </c>
      <c r="T100" s="144">
        <f t="shared" ref="T100:T106" si="30">R100/S100</f>
        <v>0.19958847736625512</v>
      </c>
      <c r="U100" s="120">
        <v>1</v>
      </c>
      <c r="V100" s="15"/>
      <c r="W100" s="14" t="s">
        <v>2</v>
      </c>
      <c r="X100" s="14">
        <v>1</v>
      </c>
      <c r="Y100" s="15"/>
      <c r="Z100" s="16">
        <v>132770.04999999999</v>
      </c>
      <c r="AA100" s="77">
        <v>888115.19657400995</v>
      </c>
      <c r="AB100" s="55">
        <f t="shared" si="29"/>
        <v>0.14949642851757661</v>
      </c>
      <c r="AC100" s="12">
        <v>3</v>
      </c>
      <c r="AD100" s="9"/>
      <c r="AE100" s="8"/>
      <c r="AF100" s="8"/>
      <c r="AG100" s="9"/>
      <c r="AH100" s="11">
        <v>226</v>
      </c>
      <c r="AI100" s="8">
        <v>3</v>
      </c>
      <c r="AJ100" s="9"/>
      <c r="AK100" s="58">
        <v>2279</v>
      </c>
      <c r="AL100" s="58">
        <v>506</v>
      </c>
      <c r="AM100" s="101">
        <f>AL100/AK100</f>
        <v>0.22202720491443614</v>
      </c>
      <c r="AN100" s="45">
        <v>1</v>
      </c>
      <c r="AO100" s="36"/>
      <c r="AP100" s="26">
        <v>4.9799999999999997E-2</v>
      </c>
      <c r="AQ100" s="8">
        <v>0</v>
      </c>
      <c r="AR100" s="8" t="s">
        <v>319</v>
      </c>
      <c r="AS100" s="110">
        <v>-1</v>
      </c>
      <c r="AT100" s="33">
        <f t="shared" si="24"/>
        <v>16</v>
      </c>
      <c r="AV100" s="38"/>
    </row>
    <row r="101" spans="1:48" s="25" customFormat="1" ht="15" customHeight="1" x14ac:dyDescent="0.25">
      <c r="A101" s="33">
        <v>203</v>
      </c>
      <c r="B101" s="8" t="s">
        <v>119</v>
      </c>
      <c r="C101" s="8" t="s">
        <v>259</v>
      </c>
      <c r="D101" s="8" t="s">
        <v>198</v>
      </c>
      <c r="E101" s="8" t="s">
        <v>199</v>
      </c>
      <c r="G101" s="91">
        <v>1</v>
      </c>
      <c r="H101" s="110">
        <v>3</v>
      </c>
      <c r="I101" s="15"/>
      <c r="J101" s="56" t="s">
        <v>2</v>
      </c>
      <c r="K101" s="110">
        <v>3</v>
      </c>
      <c r="L101" s="15"/>
      <c r="M101" s="140">
        <v>6</v>
      </c>
      <c r="N101" s="140">
        <v>6</v>
      </c>
      <c r="O101" s="113">
        <v>1</v>
      </c>
      <c r="P101" s="140">
        <v>2</v>
      </c>
      <c r="Q101" s="15"/>
      <c r="R101" s="48">
        <v>4</v>
      </c>
      <c r="S101" s="48">
        <v>6</v>
      </c>
      <c r="T101" s="161">
        <f t="shared" si="30"/>
        <v>0.66666666666666663</v>
      </c>
      <c r="U101" s="48">
        <v>2</v>
      </c>
      <c r="V101" s="15"/>
      <c r="W101" s="110" t="s">
        <v>2</v>
      </c>
      <c r="X101" s="110">
        <v>1</v>
      </c>
      <c r="Y101" s="15"/>
      <c r="Z101" s="16">
        <v>516398.84</v>
      </c>
      <c r="AA101" s="77">
        <v>782850.51496790582</v>
      </c>
      <c r="AB101" s="55">
        <f t="shared" si="29"/>
        <v>0.65963913943541397</v>
      </c>
      <c r="AC101" s="12">
        <v>3</v>
      </c>
      <c r="AD101" s="9"/>
      <c r="AE101" s="8"/>
      <c r="AF101" s="8"/>
      <c r="AG101" s="9"/>
      <c r="AH101" s="11">
        <v>229</v>
      </c>
      <c r="AI101" s="8">
        <v>3</v>
      </c>
      <c r="AJ101" s="9"/>
      <c r="AK101" s="58">
        <v>2846</v>
      </c>
      <c r="AL101" s="58">
        <v>31</v>
      </c>
      <c r="AM101" s="101">
        <f>AL101/AK101</f>
        <v>1.0892480674631061E-2</v>
      </c>
      <c r="AN101" s="45">
        <v>3</v>
      </c>
      <c r="AO101" s="36"/>
      <c r="AP101" s="26">
        <v>6.13E-2</v>
      </c>
      <c r="AQ101" s="8">
        <v>0</v>
      </c>
      <c r="AR101" s="8" t="s">
        <v>320</v>
      </c>
      <c r="AS101" s="110">
        <v>1</v>
      </c>
      <c r="AT101" s="33">
        <f t="shared" si="24"/>
        <v>21</v>
      </c>
      <c r="AV101" s="38"/>
    </row>
    <row r="102" spans="1:48" s="25" customFormat="1" ht="15" customHeight="1" x14ac:dyDescent="0.25">
      <c r="A102" s="33">
        <v>203</v>
      </c>
      <c r="B102" s="8" t="s">
        <v>200</v>
      </c>
      <c r="C102" s="8" t="s">
        <v>201</v>
      </c>
      <c r="D102" s="8" t="s">
        <v>202</v>
      </c>
      <c r="E102" s="8" t="s">
        <v>203</v>
      </c>
      <c r="G102" s="81">
        <v>0.67</v>
      </c>
      <c r="H102" s="110">
        <v>3</v>
      </c>
      <c r="I102" s="15"/>
      <c r="J102" s="56" t="s">
        <v>2</v>
      </c>
      <c r="K102" s="110">
        <v>3</v>
      </c>
      <c r="L102" s="15"/>
      <c r="M102" s="140">
        <v>9.11</v>
      </c>
      <c r="N102" s="140">
        <v>9.66</v>
      </c>
      <c r="O102" s="97">
        <f>M102/N102</f>
        <v>0.94306418219461685</v>
      </c>
      <c r="P102" s="140">
        <v>2</v>
      </c>
      <c r="Q102" s="15"/>
      <c r="R102" s="48">
        <v>8</v>
      </c>
      <c r="S102" s="48">
        <v>9.11</v>
      </c>
      <c r="T102" s="103">
        <f t="shared" si="30"/>
        <v>0.87815587266739847</v>
      </c>
      <c r="U102" s="48">
        <v>2</v>
      </c>
      <c r="V102" s="15"/>
      <c r="W102" s="110" t="s">
        <v>2</v>
      </c>
      <c r="X102" s="110">
        <v>1</v>
      </c>
      <c r="Y102" s="15"/>
      <c r="Z102" s="16">
        <v>19543.04445858195</v>
      </c>
      <c r="AA102" s="18">
        <v>323466.47554141807</v>
      </c>
      <c r="AB102" s="55">
        <f>Z102/AA102</f>
        <v>6.0417526811304967E-2</v>
      </c>
      <c r="AC102" s="12">
        <v>2</v>
      </c>
      <c r="AD102" s="9"/>
      <c r="AE102" s="8"/>
      <c r="AF102" s="8"/>
      <c r="AG102" s="9"/>
      <c r="AH102" s="11">
        <v>256</v>
      </c>
      <c r="AI102" s="8">
        <v>3</v>
      </c>
      <c r="AJ102" s="9"/>
      <c r="AK102" s="58">
        <v>8168</v>
      </c>
      <c r="AL102" s="58">
        <v>2027</v>
      </c>
      <c r="AM102" s="101">
        <f>AL102/AK102</f>
        <v>0.24816356513222332</v>
      </c>
      <c r="AN102" s="45">
        <v>1</v>
      </c>
      <c r="AO102" s="36"/>
      <c r="AP102" s="23">
        <v>-0.34010222406409724</v>
      </c>
      <c r="AQ102" s="8">
        <v>3</v>
      </c>
      <c r="AR102" s="8" t="s">
        <v>319</v>
      </c>
      <c r="AS102" s="110">
        <v>-1</v>
      </c>
      <c r="AT102" s="33">
        <f t="shared" si="24"/>
        <v>19</v>
      </c>
      <c r="AV102" s="38"/>
    </row>
    <row r="103" spans="1:48" s="25" customFormat="1" ht="15" customHeight="1" x14ac:dyDescent="0.25">
      <c r="A103" s="33">
        <v>203</v>
      </c>
      <c r="B103" s="8" t="s">
        <v>197</v>
      </c>
      <c r="C103" s="8" t="s">
        <v>204</v>
      </c>
      <c r="D103" s="8" t="s">
        <v>202</v>
      </c>
      <c r="E103" s="8" t="s">
        <v>203</v>
      </c>
      <c r="G103" s="111">
        <v>1</v>
      </c>
      <c r="H103" s="110">
        <v>3</v>
      </c>
      <c r="I103" s="15"/>
      <c r="J103" s="56" t="s">
        <v>2</v>
      </c>
      <c r="K103" s="110">
        <v>3</v>
      </c>
      <c r="L103" s="15"/>
      <c r="M103" s="140">
        <v>26</v>
      </c>
      <c r="N103" s="140">
        <v>26</v>
      </c>
      <c r="O103" s="113">
        <v>1</v>
      </c>
      <c r="P103" s="140">
        <v>2</v>
      </c>
      <c r="Q103" s="15"/>
      <c r="R103" s="48">
        <v>24</v>
      </c>
      <c r="S103" s="48">
        <v>26</v>
      </c>
      <c r="T103" s="104">
        <f t="shared" si="30"/>
        <v>0.92307692307692313</v>
      </c>
      <c r="U103" s="48">
        <v>2</v>
      </c>
      <c r="V103" s="15"/>
      <c r="W103" s="110" t="s">
        <v>2</v>
      </c>
      <c r="X103" s="110">
        <v>1</v>
      </c>
      <c r="Y103" s="15"/>
      <c r="Z103" s="16">
        <v>310550.26000000024</v>
      </c>
      <c r="AA103" s="18">
        <v>2803055.07</v>
      </c>
      <c r="AB103" s="55">
        <f t="shared" ref="AB103:AB130" si="31">Z103/AA103</f>
        <v>0.11078992465174801</v>
      </c>
      <c r="AC103" s="12">
        <v>3</v>
      </c>
      <c r="AD103" s="9"/>
      <c r="AE103" s="8"/>
      <c r="AF103" s="8"/>
      <c r="AG103" s="9"/>
      <c r="AH103" s="11">
        <v>295</v>
      </c>
      <c r="AI103" s="8">
        <v>3</v>
      </c>
      <c r="AJ103" s="9"/>
      <c r="AK103" s="58">
        <v>44436</v>
      </c>
      <c r="AL103" s="58">
        <v>6226</v>
      </c>
      <c r="AM103" s="101">
        <f t="shared" ref="AM103:AM130" si="32">AL103/AK103</f>
        <v>0.14011162120802953</v>
      </c>
      <c r="AN103" s="45">
        <v>2</v>
      </c>
      <c r="AO103" s="36"/>
      <c r="AP103" s="23">
        <f>(7.8%-45.07%)/2</f>
        <v>-0.18634999999999999</v>
      </c>
      <c r="AQ103" s="8">
        <v>3</v>
      </c>
      <c r="AR103" s="8" t="s">
        <v>319</v>
      </c>
      <c r="AS103" s="110">
        <v>-1</v>
      </c>
      <c r="AT103" s="33">
        <f t="shared" ref="AT103:AT134" si="33">H103+K103+P103+U103+X103+AC103+AF103+AI103+AN103+AQ103+AS103</f>
        <v>21</v>
      </c>
      <c r="AV103" s="38"/>
    </row>
    <row r="104" spans="1:48" s="25" customFormat="1" ht="15" customHeight="1" x14ac:dyDescent="0.25">
      <c r="A104" s="33">
        <v>203</v>
      </c>
      <c r="B104" s="8" t="s">
        <v>205</v>
      </c>
      <c r="C104" s="8" t="s">
        <v>206</v>
      </c>
      <c r="D104" s="8" t="s">
        <v>202</v>
      </c>
      <c r="E104" s="8" t="s">
        <v>203</v>
      </c>
      <c r="G104" s="111">
        <v>0.5</v>
      </c>
      <c r="H104" s="110">
        <v>2</v>
      </c>
      <c r="I104" s="15"/>
      <c r="J104" s="56" t="s">
        <v>2</v>
      </c>
      <c r="K104" s="110">
        <v>3</v>
      </c>
      <c r="L104" s="15"/>
      <c r="M104" s="140">
        <v>5.8</v>
      </c>
      <c r="N104" s="140">
        <v>8.44</v>
      </c>
      <c r="O104" s="113">
        <f t="shared" ref="O104:O109" si="34">M104/N104</f>
        <v>0.6872037914691943</v>
      </c>
      <c r="P104" s="140">
        <v>0</v>
      </c>
      <c r="Q104" s="15"/>
      <c r="R104" s="48">
        <v>0</v>
      </c>
      <c r="S104" s="48">
        <v>5.8</v>
      </c>
      <c r="T104" s="161">
        <f t="shared" si="30"/>
        <v>0</v>
      </c>
      <c r="U104" s="48">
        <v>0</v>
      </c>
      <c r="V104" s="15"/>
      <c r="W104" s="110" t="s">
        <v>2</v>
      </c>
      <c r="X104" s="110">
        <v>1</v>
      </c>
      <c r="Y104" s="15"/>
      <c r="Z104" s="16">
        <v>26570.313536000089</v>
      </c>
      <c r="AA104" s="18">
        <v>505660.36646399996</v>
      </c>
      <c r="AB104" s="55">
        <f t="shared" si="31"/>
        <v>5.2545770438371379E-2</v>
      </c>
      <c r="AC104" s="12">
        <v>2</v>
      </c>
      <c r="AD104" s="9"/>
      <c r="AE104" s="8"/>
      <c r="AF104" s="8"/>
      <c r="AG104" s="9"/>
      <c r="AH104" s="11">
        <v>284</v>
      </c>
      <c r="AI104" s="8">
        <v>3</v>
      </c>
      <c r="AJ104" s="9"/>
      <c r="AK104" s="58">
        <v>7538</v>
      </c>
      <c r="AL104" s="58">
        <v>1720</v>
      </c>
      <c r="AM104" s="101">
        <f t="shared" si="32"/>
        <v>0.22817723534093923</v>
      </c>
      <c r="AN104" s="45">
        <v>1</v>
      </c>
      <c r="AO104" s="36"/>
      <c r="AP104" s="23">
        <v>0.16121011189390802</v>
      </c>
      <c r="AQ104" s="8">
        <v>0</v>
      </c>
      <c r="AR104" s="8" t="s">
        <v>319</v>
      </c>
      <c r="AS104" s="110">
        <v>-1</v>
      </c>
      <c r="AT104" s="33">
        <f t="shared" si="33"/>
        <v>11</v>
      </c>
      <c r="AV104" s="38"/>
    </row>
    <row r="105" spans="1:48" s="25" customFormat="1" ht="30" customHeight="1" x14ac:dyDescent="0.25">
      <c r="A105" s="33">
        <v>203</v>
      </c>
      <c r="B105" s="8" t="s">
        <v>207</v>
      </c>
      <c r="C105" s="8" t="s">
        <v>208</v>
      </c>
      <c r="D105" s="8" t="s">
        <v>202</v>
      </c>
      <c r="E105" s="8" t="s">
        <v>203</v>
      </c>
      <c r="G105" s="156">
        <v>0.2</v>
      </c>
      <c r="H105" s="74">
        <v>2</v>
      </c>
      <c r="I105" s="15"/>
      <c r="J105" s="155" t="s">
        <v>2</v>
      </c>
      <c r="K105" s="74">
        <v>3</v>
      </c>
      <c r="L105" s="15"/>
      <c r="M105" s="141">
        <v>2.88</v>
      </c>
      <c r="N105" s="141">
        <v>3.58</v>
      </c>
      <c r="O105" s="132">
        <f t="shared" si="34"/>
        <v>0.80446927374301669</v>
      </c>
      <c r="P105" s="141">
        <v>2</v>
      </c>
      <c r="Q105" s="15"/>
      <c r="R105" s="119">
        <v>2.88</v>
      </c>
      <c r="S105" s="119">
        <v>2.88</v>
      </c>
      <c r="T105" s="130">
        <f t="shared" si="30"/>
        <v>1</v>
      </c>
      <c r="U105" s="119">
        <v>2</v>
      </c>
      <c r="V105" s="15"/>
      <c r="W105" s="74" t="s">
        <v>2</v>
      </c>
      <c r="X105" s="74">
        <v>1</v>
      </c>
      <c r="Y105" s="15"/>
      <c r="Z105" s="16">
        <v>31959.144705959072</v>
      </c>
      <c r="AA105" s="16">
        <v>239022.61529404094</v>
      </c>
      <c r="AB105" s="55">
        <f t="shared" si="31"/>
        <v>0.13370761869810335</v>
      </c>
      <c r="AC105" s="12">
        <v>3</v>
      </c>
      <c r="AD105" s="9"/>
      <c r="AE105" s="8"/>
      <c r="AF105" s="8"/>
      <c r="AG105" s="9"/>
      <c r="AH105" s="11">
        <v>233</v>
      </c>
      <c r="AI105" s="8">
        <v>3</v>
      </c>
      <c r="AJ105" s="9"/>
      <c r="AK105" s="58">
        <v>7988</v>
      </c>
      <c r="AL105" s="58">
        <v>4506</v>
      </c>
      <c r="AM105" s="101">
        <f t="shared" si="32"/>
        <v>0.56409614421632448</v>
      </c>
      <c r="AN105" s="45">
        <v>0</v>
      </c>
      <c r="AO105" s="36"/>
      <c r="AP105" s="23">
        <v>4.3162199000453816E-3</v>
      </c>
      <c r="AQ105" s="8">
        <v>0</v>
      </c>
      <c r="AR105" s="8" t="s">
        <v>319</v>
      </c>
      <c r="AS105" s="110">
        <v>-1</v>
      </c>
      <c r="AT105" s="33">
        <f t="shared" si="33"/>
        <v>15</v>
      </c>
      <c r="AV105" s="38"/>
    </row>
    <row r="106" spans="1:48" s="25" customFormat="1" ht="15" customHeight="1" x14ac:dyDescent="0.25">
      <c r="A106" s="33">
        <v>203</v>
      </c>
      <c r="B106" s="8" t="s">
        <v>73</v>
      </c>
      <c r="C106" s="8" t="s">
        <v>74</v>
      </c>
      <c r="D106" s="8" t="s">
        <v>202</v>
      </c>
      <c r="E106" s="8" t="s">
        <v>203</v>
      </c>
      <c r="G106" s="111">
        <v>1</v>
      </c>
      <c r="H106" s="127">
        <v>3</v>
      </c>
      <c r="I106" s="110"/>
      <c r="J106" s="56" t="s">
        <v>2</v>
      </c>
      <c r="K106" s="110">
        <v>3</v>
      </c>
      <c r="L106" s="110"/>
      <c r="M106" s="110">
        <v>23.77</v>
      </c>
      <c r="N106" s="110">
        <v>26.82</v>
      </c>
      <c r="O106" s="81">
        <f t="shared" si="34"/>
        <v>0.88627889634601043</v>
      </c>
      <c r="P106" s="110">
        <v>2</v>
      </c>
      <c r="Q106" s="110"/>
      <c r="R106" s="48">
        <v>12.24</v>
      </c>
      <c r="S106" s="48">
        <v>23.77</v>
      </c>
      <c r="T106" s="56">
        <f t="shared" si="30"/>
        <v>0.51493479175431223</v>
      </c>
      <c r="U106" s="48">
        <v>2</v>
      </c>
      <c r="V106" s="110"/>
      <c r="W106" s="110" t="s">
        <v>2</v>
      </c>
      <c r="X106" s="110">
        <v>1</v>
      </c>
      <c r="Y106" s="15"/>
      <c r="Z106" s="16">
        <v>266301.56615816196</v>
      </c>
      <c r="AA106" s="18">
        <v>1832124.2038418381</v>
      </c>
      <c r="AB106" s="55">
        <f t="shared" si="31"/>
        <v>0.14535126253981359</v>
      </c>
      <c r="AC106" s="12">
        <v>3</v>
      </c>
      <c r="AD106" s="9"/>
      <c r="AE106" s="8"/>
      <c r="AF106" s="8"/>
      <c r="AG106" s="9"/>
      <c r="AH106" s="11">
        <v>277</v>
      </c>
      <c r="AI106" s="8">
        <v>3</v>
      </c>
      <c r="AJ106" s="9"/>
      <c r="AK106" s="58">
        <v>34003</v>
      </c>
      <c r="AL106" s="58">
        <v>1156</v>
      </c>
      <c r="AM106" s="101">
        <f t="shared" si="32"/>
        <v>3.3997000264682525E-2</v>
      </c>
      <c r="AN106" s="45">
        <v>3</v>
      </c>
      <c r="AO106" s="36"/>
      <c r="AP106" s="23">
        <v>-5.8019063406548098E-3</v>
      </c>
      <c r="AQ106" s="8">
        <v>1</v>
      </c>
      <c r="AR106" s="8" t="s">
        <v>319</v>
      </c>
      <c r="AS106" s="110">
        <v>-1</v>
      </c>
      <c r="AT106" s="33">
        <f t="shared" si="33"/>
        <v>20</v>
      </c>
      <c r="AV106" s="38"/>
    </row>
    <row r="107" spans="1:48" s="25" customFormat="1" ht="15" customHeight="1" x14ac:dyDescent="0.25">
      <c r="A107" s="33">
        <v>203</v>
      </c>
      <c r="B107" s="8" t="s">
        <v>209</v>
      </c>
      <c r="C107" s="8" t="s">
        <v>210</v>
      </c>
      <c r="D107" s="8" t="s">
        <v>202</v>
      </c>
      <c r="E107" s="8" t="s">
        <v>203</v>
      </c>
      <c r="G107" s="91">
        <v>0.75</v>
      </c>
      <c r="H107" s="14">
        <v>3</v>
      </c>
      <c r="I107" s="15"/>
      <c r="J107" s="136" t="s">
        <v>2</v>
      </c>
      <c r="K107" s="14">
        <v>3</v>
      </c>
      <c r="L107" s="15"/>
      <c r="M107" s="142">
        <v>10.44</v>
      </c>
      <c r="N107" s="142">
        <v>12.8</v>
      </c>
      <c r="O107" s="131">
        <f t="shared" si="34"/>
        <v>0.81562499999999993</v>
      </c>
      <c r="P107" s="142">
        <v>2</v>
      </c>
      <c r="Q107" s="15"/>
      <c r="R107" s="120">
        <v>4.83</v>
      </c>
      <c r="S107" s="120">
        <v>10.44</v>
      </c>
      <c r="T107" s="133">
        <f>R107/S107</f>
        <v>0.46264367816091956</v>
      </c>
      <c r="U107" s="120">
        <v>1</v>
      </c>
      <c r="V107" s="15"/>
      <c r="W107" s="14" t="s">
        <v>2</v>
      </c>
      <c r="X107" s="14">
        <v>1</v>
      </c>
      <c r="Y107" s="15"/>
      <c r="Z107" s="16">
        <v>47305.047441340168</v>
      </c>
      <c r="AA107" s="18">
        <v>523145.05255865993</v>
      </c>
      <c r="AB107" s="55">
        <f t="shared" si="31"/>
        <v>9.042434256039511E-2</v>
      </c>
      <c r="AC107" s="12">
        <v>2</v>
      </c>
      <c r="AD107" s="9"/>
      <c r="AE107" s="8"/>
      <c r="AF107" s="8"/>
      <c r="AG107" s="9"/>
      <c r="AH107" s="11">
        <v>229</v>
      </c>
      <c r="AI107" s="8">
        <v>3</v>
      </c>
      <c r="AJ107" s="9"/>
      <c r="AK107" s="58">
        <v>11518</v>
      </c>
      <c r="AL107" s="58">
        <v>6110</v>
      </c>
      <c r="AM107" s="101">
        <f t="shared" si="32"/>
        <v>0.53047404063205417</v>
      </c>
      <c r="AN107" s="45">
        <v>0</v>
      </c>
      <c r="AO107" s="36"/>
      <c r="AP107" s="23">
        <v>-3.3310201249132573E-2</v>
      </c>
      <c r="AQ107" s="8">
        <v>1</v>
      </c>
      <c r="AR107" s="8" t="s">
        <v>320</v>
      </c>
      <c r="AS107" s="110">
        <v>1</v>
      </c>
      <c r="AT107" s="33">
        <f t="shared" si="33"/>
        <v>17</v>
      </c>
      <c r="AV107" s="38"/>
    </row>
    <row r="108" spans="1:48" s="25" customFormat="1" ht="15" customHeight="1" x14ac:dyDescent="0.25">
      <c r="A108" s="33">
        <v>203</v>
      </c>
      <c r="B108" s="8" t="s">
        <v>55</v>
      </c>
      <c r="C108" s="8" t="s">
        <v>56</v>
      </c>
      <c r="D108" s="8" t="s">
        <v>202</v>
      </c>
      <c r="E108" s="8" t="s">
        <v>203</v>
      </c>
      <c r="G108" s="24">
        <v>1</v>
      </c>
      <c r="H108" s="12">
        <v>3</v>
      </c>
      <c r="I108" s="15"/>
      <c r="J108" s="56" t="s">
        <v>2</v>
      </c>
      <c r="K108" s="110">
        <v>3</v>
      </c>
      <c r="L108" s="15"/>
      <c r="M108" s="140">
        <v>3.86</v>
      </c>
      <c r="N108" s="140">
        <v>4.83</v>
      </c>
      <c r="O108" s="98">
        <f t="shared" si="34"/>
        <v>0.79917184265010344</v>
      </c>
      <c r="P108" s="140">
        <v>2</v>
      </c>
      <c r="Q108" s="15"/>
      <c r="R108" s="48">
        <v>0.63</v>
      </c>
      <c r="S108" s="48">
        <v>3.86</v>
      </c>
      <c r="T108" s="56">
        <f>R108/S108</f>
        <v>0.16321243523316062</v>
      </c>
      <c r="U108" s="48">
        <v>0</v>
      </c>
      <c r="V108" s="15"/>
      <c r="W108" s="110" t="s">
        <v>3</v>
      </c>
      <c r="X108" s="110">
        <v>0</v>
      </c>
      <c r="Y108" s="15"/>
      <c r="Z108" s="16">
        <v>0</v>
      </c>
      <c r="AA108" s="18">
        <v>296573.70599999995</v>
      </c>
      <c r="AB108" s="55">
        <f t="shared" si="31"/>
        <v>0</v>
      </c>
      <c r="AC108" s="12">
        <v>-1</v>
      </c>
      <c r="AD108" s="9"/>
      <c r="AE108" s="8"/>
      <c r="AF108" s="8"/>
      <c r="AG108" s="9"/>
      <c r="AH108" s="11">
        <v>282</v>
      </c>
      <c r="AI108" s="8">
        <v>3</v>
      </c>
      <c r="AJ108" s="9"/>
      <c r="AK108" s="58">
        <v>5008</v>
      </c>
      <c r="AL108" s="58">
        <v>3945</v>
      </c>
      <c r="AM108" s="101">
        <f t="shared" si="32"/>
        <v>0.78773961661341851</v>
      </c>
      <c r="AN108" s="45">
        <v>0</v>
      </c>
      <c r="AO108" s="36"/>
      <c r="AP108" s="23">
        <v>0.11832061068702278</v>
      </c>
      <c r="AQ108" s="8">
        <v>0</v>
      </c>
      <c r="AR108" s="8" t="s">
        <v>319</v>
      </c>
      <c r="AS108" s="110">
        <v>-1</v>
      </c>
      <c r="AT108" s="33">
        <f t="shared" si="33"/>
        <v>9</v>
      </c>
      <c r="AV108" s="38"/>
    </row>
    <row r="109" spans="1:48" s="25" customFormat="1" ht="15" customHeight="1" x14ac:dyDescent="0.25">
      <c r="A109" s="33">
        <v>203</v>
      </c>
      <c r="B109" s="8" t="s">
        <v>85</v>
      </c>
      <c r="C109" s="8" t="s">
        <v>86</v>
      </c>
      <c r="D109" s="8" t="s">
        <v>202</v>
      </c>
      <c r="E109" s="8" t="s">
        <v>203</v>
      </c>
      <c r="G109" s="24">
        <v>1</v>
      </c>
      <c r="H109" s="12">
        <v>3</v>
      </c>
      <c r="I109" s="15"/>
      <c r="J109" s="56" t="s">
        <v>2</v>
      </c>
      <c r="K109" s="110">
        <v>3</v>
      </c>
      <c r="L109" s="15"/>
      <c r="M109" s="140">
        <v>10.55</v>
      </c>
      <c r="N109" s="140">
        <v>14.22</v>
      </c>
      <c r="O109" s="97">
        <f t="shared" si="34"/>
        <v>0.7419127988748242</v>
      </c>
      <c r="P109" s="140">
        <v>0</v>
      </c>
      <c r="Q109" s="15"/>
      <c r="R109" s="48">
        <v>3.61</v>
      </c>
      <c r="S109" s="48">
        <v>10.55</v>
      </c>
      <c r="T109" s="103">
        <f>R109/S109</f>
        <v>0.34218009478672984</v>
      </c>
      <c r="U109" s="48">
        <v>1</v>
      </c>
      <c r="V109" s="15"/>
      <c r="W109" s="110" t="s">
        <v>2</v>
      </c>
      <c r="X109" s="110">
        <v>1</v>
      </c>
      <c r="Y109" s="15"/>
      <c r="Z109" s="16">
        <v>60063.96623999998</v>
      </c>
      <c r="AA109" s="18">
        <v>343884.77376000001</v>
      </c>
      <c r="AB109" s="55">
        <f t="shared" si="31"/>
        <v>0.17466305816121744</v>
      </c>
      <c r="AC109" s="12">
        <v>3</v>
      </c>
      <c r="AD109" s="9"/>
      <c r="AE109" s="8"/>
      <c r="AF109" s="8"/>
      <c r="AG109" s="9"/>
      <c r="AH109" s="11">
        <v>277</v>
      </c>
      <c r="AI109" s="8">
        <v>3</v>
      </c>
      <c r="AJ109" s="9"/>
      <c r="AK109" s="58">
        <v>7371</v>
      </c>
      <c r="AL109" s="58">
        <v>925</v>
      </c>
      <c r="AM109" s="101">
        <f t="shared" si="32"/>
        <v>0.12549179215845882</v>
      </c>
      <c r="AN109" s="45">
        <v>2</v>
      </c>
      <c r="AO109" s="36"/>
      <c r="AP109" s="23">
        <v>9.3858431644691126E-2</v>
      </c>
      <c r="AQ109" s="8">
        <v>0</v>
      </c>
      <c r="AR109" s="8" t="s">
        <v>319</v>
      </c>
      <c r="AS109" s="110">
        <v>-1</v>
      </c>
      <c r="AT109" s="33">
        <f t="shared" si="33"/>
        <v>15</v>
      </c>
      <c r="AV109" s="38"/>
    </row>
    <row r="110" spans="1:48" s="25" customFormat="1" ht="15" customHeight="1" x14ac:dyDescent="0.25">
      <c r="A110" s="33">
        <v>203</v>
      </c>
      <c r="B110" s="8" t="s">
        <v>211</v>
      </c>
      <c r="C110" s="109" t="s">
        <v>327</v>
      </c>
      <c r="D110" s="8" t="s">
        <v>202</v>
      </c>
      <c r="E110" s="8" t="s">
        <v>203</v>
      </c>
      <c r="G110" s="24"/>
      <c r="H110" s="12"/>
      <c r="I110" s="15"/>
      <c r="J110" s="56" t="s">
        <v>2</v>
      </c>
      <c r="K110" s="110">
        <v>3</v>
      </c>
      <c r="L110" s="15"/>
      <c r="M110" s="96"/>
      <c r="N110" s="96"/>
      <c r="O110" s="98"/>
      <c r="P110" s="96"/>
      <c r="Q110" s="15"/>
      <c r="R110" s="48"/>
      <c r="S110" s="48"/>
      <c r="T110" s="103"/>
      <c r="U110" s="48"/>
      <c r="V110" s="15"/>
      <c r="W110" s="12"/>
      <c r="X110" s="12"/>
      <c r="Y110" s="15"/>
      <c r="Z110" s="16">
        <v>0</v>
      </c>
      <c r="AA110" s="18">
        <v>7569.1</v>
      </c>
      <c r="AB110" s="55">
        <f t="shared" si="31"/>
        <v>0</v>
      </c>
      <c r="AC110" s="12">
        <v>-1</v>
      </c>
      <c r="AD110" s="9"/>
      <c r="AE110" s="8"/>
      <c r="AF110" s="8"/>
      <c r="AG110" s="9"/>
      <c r="AH110" s="11">
        <v>57</v>
      </c>
      <c r="AI110" s="8">
        <v>-1</v>
      </c>
      <c r="AJ110" s="9"/>
      <c r="AK110" s="58">
        <v>310</v>
      </c>
      <c r="AL110" s="58">
        <v>310</v>
      </c>
      <c r="AM110" s="101">
        <f t="shared" si="32"/>
        <v>1</v>
      </c>
      <c r="AN110" s="45">
        <v>0</v>
      </c>
      <c r="AO110" s="36"/>
      <c r="AP110" s="23">
        <v>-0.45070422535211274</v>
      </c>
      <c r="AQ110" s="8">
        <v>3</v>
      </c>
      <c r="AR110" s="8" t="s">
        <v>319</v>
      </c>
      <c r="AS110" s="110">
        <v>-1</v>
      </c>
      <c r="AT110" s="33">
        <f t="shared" si="33"/>
        <v>3</v>
      </c>
      <c r="AV110" s="38"/>
    </row>
    <row r="111" spans="1:48" s="25" customFormat="1" ht="15" customHeight="1" x14ac:dyDescent="0.25">
      <c r="A111" s="33">
        <v>203</v>
      </c>
      <c r="B111" s="8" t="s">
        <v>57</v>
      </c>
      <c r="C111" s="8" t="s">
        <v>89</v>
      </c>
      <c r="D111" s="8" t="s">
        <v>202</v>
      </c>
      <c r="E111" s="8" t="s">
        <v>203</v>
      </c>
      <c r="G111" s="44">
        <v>1</v>
      </c>
      <c r="H111" s="12">
        <v>3</v>
      </c>
      <c r="I111" s="15"/>
      <c r="J111" s="56" t="s">
        <v>2</v>
      </c>
      <c r="K111" s="110">
        <v>3</v>
      </c>
      <c r="L111" s="15"/>
      <c r="M111" s="96">
        <v>2.94</v>
      </c>
      <c r="N111" s="96">
        <v>3.91</v>
      </c>
      <c r="O111" s="97">
        <f>M111/N111</f>
        <v>0.75191815856777489</v>
      </c>
      <c r="P111" s="96">
        <v>0</v>
      </c>
      <c r="Q111" s="15"/>
      <c r="R111" s="48">
        <v>2.44</v>
      </c>
      <c r="S111" s="48">
        <v>2.94</v>
      </c>
      <c r="T111" s="103">
        <f t="shared" ref="T111:T119" si="35">R111/S111</f>
        <v>0.82993197278911568</v>
      </c>
      <c r="U111" s="48">
        <v>2</v>
      </c>
      <c r="V111" s="15"/>
      <c r="W111" s="12" t="s">
        <v>3</v>
      </c>
      <c r="X111" s="12">
        <v>0</v>
      </c>
      <c r="Y111" s="15"/>
      <c r="Z111" s="16">
        <v>82796.774435600033</v>
      </c>
      <c r="AA111" s="18">
        <v>286137.49556439999</v>
      </c>
      <c r="AB111" s="55">
        <f t="shared" si="31"/>
        <v>0.28936010036812965</v>
      </c>
      <c r="AC111" s="12">
        <v>3</v>
      </c>
      <c r="AD111" s="9"/>
      <c r="AE111" s="8"/>
      <c r="AF111" s="8"/>
      <c r="AG111" s="9"/>
      <c r="AH111" s="11">
        <v>244</v>
      </c>
      <c r="AI111" s="8">
        <v>3</v>
      </c>
      <c r="AJ111" s="9"/>
      <c r="AK111" s="58">
        <v>5303</v>
      </c>
      <c r="AL111" s="58">
        <v>844</v>
      </c>
      <c r="AM111" s="101">
        <f t="shared" si="32"/>
        <v>0.15915519517254384</v>
      </c>
      <c r="AN111" s="45">
        <v>2</v>
      </c>
      <c r="AO111" s="36"/>
      <c r="AP111" s="26">
        <v>8.343693880370226E-2</v>
      </c>
      <c r="AQ111" s="8">
        <v>0</v>
      </c>
      <c r="AR111" s="8" t="s">
        <v>319</v>
      </c>
      <c r="AS111" s="110">
        <v>-1</v>
      </c>
      <c r="AT111" s="33">
        <f t="shared" si="33"/>
        <v>15</v>
      </c>
      <c r="AV111" s="38"/>
    </row>
    <row r="112" spans="1:48" s="25" customFormat="1" ht="15" customHeight="1" x14ac:dyDescent="0.25">
      <c r="A112" s="33">
        <v>203</v>
      </c>
      <c r="B112" s="8" t="s">
        <v>212</v>
      </c>
      <c r="C112" s="8" t="s">
        <v>213</v>
      </c>
      <c r="D112" s="8" t="s">
        <v>202</v>
      </c>
      <c r="E112" s="8" t="s">
        <v>203</v>
      </c>
      <c r="G112" s="44">
        <v>1</v>
      </c>
      <c r="H112" s="12">
        <v>3</v>
      </c>
      <c r="I112" s="15"/>
      <c r="J112" s="56" t="s">
        <v>2</v>
      </c>
      <c r="K112" s="110">
        <v>3</v>
      </c>
      <c r="L112" s="15"/>
      <c r="M112" s="96">
        <v>5.16</v>
      </c>
      <c r="N112" s="96">
        <v>5.16</v>
      </c>
      <c r="O112" s="99">
        <f>M112/N112</f>
        <v>1</v>
      </c>
      <c r="P112" s="96">
        <v>2</v>
      </c>
      <c r="Q112" s="15"/>
      <c r="R112" s="48">
        <v>5.16</v>
      </c>
      <c r="S112" s="48">
        <v>5.16</v>
      </c>
      <c r="T112" s="104">
        <f t="shared" si="35"/>
        <v>1</v>
      </c>
      <c r="U112" s="48">
        <v>2</v>
      </c>
      <c r="V112" s="15"/>
      <c r="W112" s="12" t="s">
        <v>3</v>
      </c>
      <c r="X112" s="12">
        <v>0</v>
      </c>
      <c r="Y112" s="15"/>
      <c r="Z112" s="16">
        <v>0</v>
      </c>
      <c r="AA112" s="18">
        <v>28338.847111999999</v>
      </c>
      <c r="AB112" s="55">
        <f t="shared" si="31"/>
        <v>0</v>
      </c>
      <c r="AC112" s="12">
        <v>-1</v>
      </c>
      <c r="AD112" s="9"/>
      <c r="AE112" s="8"/>
      <c r="AF112" s="8"/>
      <c r="AG112" s="9"/>
      <c r="AH112" s="11">
        <v>132</v>
      </c>
      <c r="AI112" s="8">
        <v>0</v>
      </c>
      <c r="AJ112" s="9"/>
      <c r="AK112" s="58">
        <v>624</v>
      </c>
      <c r="AL112" s="58">
        <v>41</v>
      </c>
      <c r="AM112" s="101">
        <f t="shared" si="32"/>
        <v>6.5705128205128208E-2</v>
      </c>
      <c r="AN112" s="45">
        <v>3</v>
      </c>
      <c r="AO112" s="36"/>
      <c r="AP112" s="26">
        <v>0.16606088141753736</v>
      </c>
      <c r="AQ112" s="8">
        <v>0</v>
      </c>
      <c r="AR112" s="8" t="s">
        <v>319</v>
      </c>
      <c r="AS112" s="110">
        <v>-1</v>
      </c>
      <c r="AT112" s="33">
        <f t="shared" si="33"/>
        <v>11</v>
      </c>
      <c r="AV112" s="38"/>
    </row>
    <row r="113" spans="1:48" s="25" customFormat="1" ht="15" customHeight="1" x14ac:dyDescent="0.25">
      <c r="A113" s="33">
        <v>203</v>
      </c>
      <c r="B113" s="8" t="s">
        <v>119</v>
      </c>
      <c r="C113" s="8" t="s">
        <v>120</v>
      </c>
      <c r="D113" s="8" t="s">
        <v>202</v>
      </c>
      <c r="E113" s="8" t="s">
        <v>203</v>
      </c>
      <c r="G113" s="24">
        <v>1</v>
      </c>
      <c r="H113" s="12">
        <v>3</v>
      </c>
      <c r="I113" s="15"/>
      <c r="J113" s="56" t="s">
        <v>2</v>
      </c>
      <c r="K113" s="110">
        <v>3</v>
      </c>
      <c r="L113" s="15"/>
      <c r="M113" s="96">
        <v>12.16</v>
      </c>
      <c r="N113" s="96">
        <v>12.16</v>
      </c>
      <c r="O113" s="80">
        <f>M113/N113</f>
        <v>1</v>
      </c>
      <c r="P113" s="96">
        <v>2</v>
      </c>
      <c r="Q113" s="15"/>
      <c r="R113" s="48">
        <v>11.16</v>
      </c>
      <c r="S113" s="48">
        <v>12.16</v>
      </c>
      <c r="T113" s="104">
        <f t="shared" si="35"/>
        <v>0.91776315789473684</v>
      </c>
      <c r="U113" s="48">
        <v>2</v>
      </c>
      <c r="V113" s="15"/>
      <c r="W113" s="12" t="s">
        <v>2</v>
      </c>
      <c r="X113" s="12">
        <v>1</v>
      </c>
      <c r="Y113" s="15"/>
      <c r="Z113" s="16">
        <v>135858.79296907294</v>
      </c>
      <c r="AA113" s="18">
        <v>1321725.927030927</v>
      </c>
      <c r="AB113" s="55">
        <f t="shared" si="31"/>
        <v>0.10278892937680413</v>
      </c>
      <c r="AC113" s="12">
        <v>3</v>
      </c>
      <c r="AD113" s="9"/>
      <c r="AE113" s="8"/>
      <c r="AF113" s="8"/>
      <c r="AG113" s="9"/>
      <c r="AH113" s="11">
        <v>305</v>
      </c>
      <c r="AI113" s="8">
        <v>3</v>
      </c>
      <c r="AJ113" s="9"/>
      <c r="AK113" s="58">
        <v>19574</v>
      </c>
      <c r="AL113" s="58">
        <v>7005</v>
      </c>
      <c r="AM113" s="101">
        <f t="shared" si="32"/>
        <v>0.35787268825993668</v>
      </c>
      <c r="AN113" s="45">
        <v>0</v>
      </c>
      <c r="AO113" s="36"/>
      <c r="AP113" s="26">
        <v>0.13358198646221855</v>
      </c>
      <c r="AQ113" s="8">
        <v>0</v>
      </c>
      <c r="AR113" s="8" t="s">
        <v>320</v>
      </c>
      <c r="AS113" s="110">
        <v>1</v>
      </c>
      <c r="AT113" s="33">
        <f t="shared" si="33"/>
        <v>18</v>
      </c>
      <c r="AV113" s="38"/>
    </row>
    <row r="114" spans="1:48" s="25" customFormat="1" ht="15" customHeight="1" x14ac:dyDescent="0.25">
      <c r="A114" s="33">
        <v>203</v>
      </c>
      <c r="B114" s="8" t="s">
        <v>121</v>
      </c>
      <c r="C114" s="8" t="s">
        <v>122</v>
      </c>
      <c r="D114" s="8" t="s">
        <v>202</v>
      </c>
      <c r="E114" s="8" t="s">
        <v>203</v>
      </c>
      <c r="G114" s="24">
        <v>1</v>
      </c>
      <c r="H114" s="12">
        <v>3</v>
      </c>
      <c r="I114" s="15"/>
      <c r="J114" s="56" t="s">
        <v>2</v>
      </c>
      <c r="K114" s="110">
        <v>3</v>
      </c>
      <c r="L114" s="15"/>
      <c r="M114" s="96">
        <v>4.91</v>
      </c>
      <c r="N114" s="96">
        <v>5.55</v>
      </c>
      <c r="O114" s="113">
        <f t="shared" ref="O114" si="36">M114/N114</f>
        <v>0.88468468468468475</v>
      </c>
      <c r="P114" s="96">
        <v>2</v>
      </c>
      <c r="Q114" s="15"/>
      <c r="R114" s="48">
        <v>2.91</v>
      </c>
      <c r="S114" s="48">
        <v>4.91</v>
      </c>
      <c r="T114" s="56">
        <f t="shared" si="35"/>
        <v>0.59266802443991851</v>
      </c>
      <c r="U114" s="48">
        <v>2</v>
      </c>
      <c r="V114" s="15"/>
      <c r="W114" s="12" t="s">
        <v>2</v>
      </c>
      <c r="X114" s="12">
        <v>1</v>
      </c>
      <c r="Y114" s="15"/>
      <c r="Z114" s="16">
        <v>168307.45107605157</v>
      </c>
      <c r="AA114" s="18">
        <v>970623.39892394852</v>
      </c>
      <c r="AB114" s="55">
        <f t="shared" si="31"/>
        <v>0.1734013946734031</v>
      </c>
      <c r="AC114" s="12">
        <v>3</v>
      </c>
      <c r="AD114" s="9"/>
      <c r="AE114" s="8"/>
      <c r="AF114" s="8"/>
      <c r="AG114" s="9"/>
      <c r="AH114" s="11">
        <v>319</v>
      </c>
      <c r="AI114" s="8">
        <v>3</v>
      </c>
      <c r="AJ114" s="9"/>
      <c r="AK114" s="58">
        <v>16506</v>
      </c>
      <c r="AL114" s="58">
        <v>864</v>
      </c>
      <c r="AM114" s="101">
        <f t="shared" si="32"/>
        <v>5.2344601962922573E-2</v>
      </c>
      <c r="AN114" s="45">
        <v>3</v>
      </c>
      <c r="AO114" s="36"/>
      <c r="AP114" s="26">
        <v>5.1802735184417734E-2</v>
      </c>
      <c r="AQ114" s="8">
        <v>0</v>
      </c>
      <c r="AR114" s="8" t="s">
        <v>320</v>
      </c>
      <c r="AS114" s="110">
        <v>1</v>
      </c>
      <c r="AT114" s="33">
        <f t="shared" si="33"/>
        <v>21</v>
      </c>
      <c r="AV114" s="38"/>
    </row>
    <row r="115" spans="1:48" s="25" customFormat="1" ht="30" customHeight="1" x14ac:dyDescent="0.25">
      <c r="A115" s="33">
        <v>203</v>
      </c>
      <c r="B115" s="8" t="s">
        <v>214</v>
      </c>
      <c r="C115" s="92" t="s">
        <v>215</v>
      </c>
      <c r="D115" s="8" t="s">
        <v>202</v>
      </c>
      <c r="E115" s="8" t="s">
        <v>203</v>
      </c>
      <c r="G115" s="80">
        <v>0.8</v>
      </c>
      <c r="H115" s="12">
        <v>3</v>
      </c>
      <c r="I115" s="15"/>
      <c r="J115" s="56" t="s">
        <v>2</v>
      </c>
      <c r="K115" s="110">
        <v>3</v>
      </c>
      <c r="L115" s="15"/>
      <c r="M115" s="96">
        <v>5.27</v>
      </c>
      <c r="N115" s="96">
        <v>6.88</v>
      </c>
      <c r="O115" s="113">
        <f>M115/N115</f>
        <v>0.76598837209302317</v>
      </c>
      <c r="P115" s="96">
        <v>0</v>
      </c>
      <c r="Q115" s="15"/>
      <c r="R115" s="48">
        <v>4.22</v>
      </c>
      <c r="S115" s="48">
        <v>5.27</v>
      </c>
      <c r="T115" s="161">
        <f t="shared" si="35"/>
        <v>0.80075901328273247</v>
      </c>
      <c r="U115" s="48">
        <v>2</v>
      </c>
      <c r="V115" s="15"/>
      <c r="W115" s="12" t="s">
        <v>2</v>
      </c>
      <c r="X115" s="12">
        <v>1</v>
      </c>
      <c r="Y115" s="15"/>
      <c r="Z115" s="16">
        <v>146092.32456000004</v>
      </c>
      <c r="AA115" s="18">
        <v>480252.83823999995</v>
      </c>
      <c r="AB115" s="55">
        <f t="shared" si="31"/>
        <v>0.30419877391123784</v>
      </c>
      <c r="AC115" s="12">
        <v>3</v>
      </c>
      <c r="AD115" s="9"/>
      <c r="AE115" s="8"/>
      <c r="AF115" s="8"/>
      <c r="AG115" s="9"/>
      <c r="AH115" s="11">
        <v>272</v>
      </c>
      <c r="AI115" s="8">
        <v>3</v>
      </c>
      <c r="AJ115" s="9"/>
      <c r="AK115" s="58">
        <v>8578</v>
      </c>
      <c r="AL115" s="58">
        <v>361</v>
      </c>
      <c r="AM115" s="101">
        <f t="shared" si="32"/>
        <v>4.2084401958498482E-2</v>
      </c>
      <c r="AN115" s="45">
        <v>3</v>
      </c>
      <c r="AO115" s="36"/>
      <c r="AP115" s="26">
        <v>0.14311368973615141</v>
      </c>
      <c r="AQ115" s="8">
        <v>0</v>
      </c>
      <c r="AR115" s="8" t="s">
        <v>319</v>
      </c>
      <c r="AS115" s="110">
        <v>-1</v>
      </c>
      <c r="AT115" s="33">
        <f t="shared" si="33"/>
        <v>17</v>
      </c>
      <c r="AV115" s="38"/>
    </row>
    <row r="116" spans="1:48" s="25" customFormat="1" ht="15" customHeight="1" x14ac:dyDescent="0.25">
      <c r="A116" s="33">
        <v>203</v>
      </c>
      <c r="B116" s="8" t="s">
        <v>216</v>
      </c>
      <c r="C116" s="8" t="s">
        <v>217</v>
      </c>
      <c r="D116" s="8" t="s">
        <v>202</v>
      </c>
      <c r="E116" s="8" t="s">
        <v>203</v>
      </c>
      <c r="G116" s="24">
        <v>0.89</v>
      </c>
      <c r="H116" s="12">
        <v>3</v>
      </c>
      <c r="I116" s="15"/>
      <c r="J116" s="56" t="s">
        <v>2</v>
      </c>
      <c r="K116" s="110">
        <v>3</v>
      </c>
      <c r="L116" s="15"/>
      <c r="M116" s="96">
        <v>16.11</v>
      </c>
      <c r="N116" s="96">
        <v>18.190000000000001</v>
      </c>
      <c r="O116" s="113">
        <f>M116/N116</f>
        <v>0.88565145684441993</v>
      </c>
      <c r="P116" s="96">
        <v>2</v>
      </c>
      <c r="Q116" s="15"/>
      <c r="R116" s="48">
        <v>9</v>
      </c>
      <c r="S116" s="48">
        <v>16.11</v>
      </c>
      <c r="T116" s="161">
        <f t="shared" si="35"/>
        <v>0.55865921787709494</v>
      </c>
      <c r="U116" s="48">
        <v>2</v>
      </c>
      <c r="V116" s="15"/>
      <c r="W116" s="12" t="s">
        <v>2</v>
      </c>
      <c r="X116" s="12">
        <v>1</v>
      </c>
      <c r="Y116" s="15"/>
      <c r="Z116" s="16">
        <v>110967.93316799984</v>
      </c>
      <c r="AA116" s="18">
        <v>1219003.5568320001</v>
      </c>
      <c r="AB116" s="55">
        <f t="shared" si="31"/>
        <v>9.1031672997237328E-2</v>
      </c>
      <c r="AC116" s="12">
        <v>2</v>
      </c>
      <c r="AD116" s="9"/>
      <c r="AE116" s="8"/>
      <c r="AF116" s="8"/>
      <c r="AG116" s="9"/>
      <c r="AH116" s="11">
        <v>286</v>
      </c>
      <c r="AI116" s="8">
        <v>3</v>
      </c>
      <c r="AJ116" s="9"/>
      <c r="AK116" s="58">
        <v>20490</v>
      </c>
      <c r="AL116" s="58">
        <v>507</v>
      </c>
      <c r="AM116" s="101">
        <f t="shared" si="32"/>
        <v>2.4743777452415811E-2</v>
      </c>
      <c r="AN116" s="45">
        <v>3</v>
      </c>
      <c r="AO116" s="36"/>
      <c r="AP116" s="26">
        <v>1.989225031081638E-2</v>
      </c>
      <c r="AQ116" s="8">
        <v>0</v>
      </c>
      <c r="AR116" s="8" t="s">
        <v>319</v>
      </c>
      <c r="AS116" s="110">
        <v>-1</v>
      </c>
      <c r="AT116" s="33">
        <f t="shared" si="33"/>
        <v>18</v>
      </c>
      <c r="AV116" s="38"/>
    </row>
    <row r="117" spans="1:48" s="25" customFormat="1" ht="15" customHeight="1" x14ac:dyDescent="0.25">
      <c r="A117" s="33">
        <v>203</v>
      </c>
      <c r="B117" s="8" t="s">
        <v>133</v>
      </c>
      <c r="C117" s="8" t="s">
        <v>134</v>
      </c>
      <c r="D117" s="8" t="s">
        <v>202</v>
      </c>
      <c r="E117" s="8" t="s">
        <v>203</v>
      </c>
      <c r="G117" s="81">
        <v>0.2</v>
      </c>
      <c r="H117" s="12">
        <v>2</v>
      </c>
      <c r="I117" s="15"/>
      <c r="J117" s="56" t="s">
        <v>2</v>
      </c>
      <c r="K117" s="110">
        <v>3</v>
      </c>
      <c r="L117" s="15"/>
      <c r="M117" s="96">
        <v>1</v>
      </c>
      <c r="N117" s="96">
        <v>2.94</v>
      </c>
      <c r="O117" s="97">
        <f>M117/N117</f>
        <v>0.3401360544217687</v>
      </c>
      <c r="P117" s="96">
        <v>0</v>
      </c>
      <c r="Q117" s="15"/>
      <c r="R117" s="48">
        <v>1</v>
      </c>
      <c r="S117" s="48">
        <v>1</v>
      </c>
      <c r="T117" s="103">
        <f t="shared" si="35"/>
        <v>1</v>
      </c>
      <c r="U117" s="48">
        <v>2</v>
      </c>
      <c r="V117" s="15"/>
      <c r="W117" s="12" t="s">
        <v>2</v>
      </c>
      <c r="X117" s="12">
        <v>1</v>
      </c>
      <c r="Y117" s="15"/>
      <c r="Z117" s="16">
        <v>18257.476385320006</v>
      </c>
      <c r="AA117" s="18">
        <v>9033.063614679997</v>
      </c>
      <c r="AB117" s="55">
        <f t="shared" si="31"/>
        <v>2.0211831958815214</v>
      </c>
      <c r="AC117" s="12">
        <v>3</v>
      </c>
      <c r="AD117" s="9"/>
      <c r="AE117" s="8"/>
      <c r="AF117" s="8"/>
      <c r="AG117" s="9"/>
      <c r="AH117" s="11">
        <v>213</v>
      </c>
      <c r="AI117" s="8">
        <v>3</v>
      </c>
      <c r="AJ117" s="9"/>
      <c r="AK117" s="58">
        <v>1277</v>
      </c>
      <c r="AL117" s="58">
        <v>1258</v>
      </c>
      <c r="AM117" s="101">
        <f t="shared" si="32"/>
        <v>0.98512137823022705</v>
      </c>
      <c r="AN117" s="45">
        <v>0</v>
      </c>
      <c r="AO117" s="36"/>
      <c r="AP117" s="26">
        <v>-0.15745079662605435</v>
      </c>
      <c r="AQ117" s="8">
        <v>3</v>
      </c>
      <c r="AR117" s="8" t="s">
        <v>319</v>
      </c>
      <c r="AS117" s="110">
        <v>-1</v>
      </c>
      <c r="AT117" s="33">
        <f t="shared" si="33"/>
        <v>16</v>
      </c>
      <c r="AV117" s="38"/>
    </row>
    <row r="118" spans="1:48" s="25" customFormat="1" ht="15" x14ac:dyDescent="0.25">
      <c r="A118" s="33">
        <v>203</v>
      </c>
      <c r="B118" s="8" t="s">
        <v>218</v>
      </c>
      <c r="C118" s="8" t="s">
        <v>219</v>
      </c>
      <c r="D118" s="8" t="s">
        <v>202</v>
      </c>
      <c r="E118" s="8" t="s">
        <v>203</v>
      </c>
      <c r="G118" s="24">
        <v>0.64</v>
      </c>
      <c r="H118" s="12">
        <v>3</v>
      </c>
      <c r="I118" s="15"/>
      <c r="J118" s="56" t="s">
        <v>2</v>
      </c>
      <c r="K118" s="110">
        <v>3</v>
      </c>
      <c r="L118" s="15"/>
      <c r="M118" s="96">
        <v>20.440000000000001</v>
      </c>
      <c r="N118" s="96">
        <v>30.5</v>
      </c>
      <c r="O118" s="80">
        <f>M118/N118</f>
        <v>0.67016393442622957</v>
      </c>
      <c r="P118" s="96">
        <v>0</v>
      </c>
      <c r="Q118" s="15"/>
      <c r="R118" s="48">
        <v>10</v>
      </c>
      <c r="S118" s="48">
        <v>20.440000000000001</v>
      </c>
      <c r="T118" s="161">
        <f t="shared" si="35"/>
        <v>0.48923679060665359</v>
      </c>
      <c r="U118" s="48">
        <v>1</v>
      </c>
      <c r="V118" s="15"/>
      <c r="W118" s="12" t="s">
        <v>2</v>
      </c>
      <c r="X118" s="12">
        <v>1</v>
      </c>
      <c r="Y118" s="15"/>
      <c r="Z118" s="16">
        <v>141217.40289142053</v>
      </c>
      <c r="AA118" s="18">
        <v>1736612.4571085796</v>
      </c>
      <c r="AB118" s="55">
        <f t="shared" si="31"/>
        <v>8.1317741510701994E-2</v>
      </c>
      <c r="AC118" s="12">
        <v>2</v>
      </c>
      <c r="AD118" s="9"/>
      <c r="AE118" s="8"/>
      <c r="AF118" s="8"/>
      <c r="AG118" s="9"/>
      <c r="AH118" s="11">
        <v>273</v>
      </c>
      <c r="AI118" s="8">
        <v>3</v>
      </c>
      <c r="AJ118" s="9"/>
      <c r="AK118" s="58">
        <v>31344</v>
      </c>
      <c r="AL118" s="58">
        <v>1156</v>
      </c>
      <c r="AM118" s="101">
        <f t="shared" si="32"/>
        <v>3.688106176620725E-2</v>
      </c>
      <c r="AN118" s="45">
        <v>3</v>
      </c>
      <c r="AO118" s="36"/>
      <c r="AP118" s="26">
        <v>-5.9538610305290819E-2</v>
      </c>
      <c r="AQ118" s="8">
        <v>2</v>
      </c>
      <c r="AR118" s="8" t="s">
        <v>319</v>
      </c>
      <c r="AS118" s="110">
        <v>-1</v>
      </c>
      <c r="AT118" s="33">
        <f t="shared" si="33"/>
        <v>17</v>
      </c>
      <c r="AV118" s="38"/>
    </row>
    <row r="119" spans="1:48" s="25" customFormat="1" ht="15" customHeight="1" x14ac:dyDescent="0.25">
      <c r="A119" s="33">
        <v>203</v>
      </c>
      <c r="B119" s="8" t="s">
        <v>220</v>
      </c>
      <c r="C119" s="8" t="s">
        <v>221</v>
      </c>
      <c r="D119" s="8" t="s">
        <v>202</v>
      </c>
      <c r="E119" s="8" t="s">
        <v>203</v>
      </c>
      <c r="G119" s="111">
        <v>1</v>
      </c>
      <c r="H119" s="110">
        <v>3</v>
      </c>
      <c r="I119" s="15"/>
      <c r="J119" s="56" t="s">
        <v>2</v>
      </c>
      <c r="K119" s="110">
        <v>3</v>
      </c>
      <c r="L119" s="15"/>
      <c r="M119" s="110">
        <v>6.11</v>
      </c>
      <c r="N119" s="110">
        <v>7.36</v>
      </c>
      <c r="O119" s="81">
        <f>M119/N119</f>
        <v>0.83016304347826086</v>
      </c>
      <c r="P119" s="110">
        <v>2</v>
      </c>
      <c r="Q119" s="110"/>
      <c r="R119" s="48">
        <v>5</v>
      </c>
      <c r="S119" s="48">
        <v>6.11</v>
      </c>
      <c r="T119" s="56">
        <f t="shared" si="35"/>
        <v>0.81833060556464809</v>
      </c>
      <c r="U119" s="48">
        <v>2</v>
      </c>
      <c r="V119" s="110"/>
      <c r="W119" s="110" t="s">
        <v>2</v>
      </c>
      <c r="X119" s="110">
        <v>1</v>
      </c>
      <c r="Y119" s="15"/>
      <c r="Z119" s="16">
        <v>86952.353001660784</v>
      </c>
      <c r="AA119" s="18">
        <v>557785.3769983392</v>
      </c>
      <c r="AB119" s="55">
        <f t="shared" si="31"/>
        <v>0.15588854887086737</v>
      </c>
      <c r="AC119" s="12">
        <v>3</v>
      </c>
      <c r="AD119" s="9"/>
      <c r="AE119" s="8"/>
      <c r="AF119" s="8"/>
      <c r="AG119" s="9"/>
      <c r="AH119" s="11">
        <v>282</v>
      </c>
      <c r="AI119" s="8">
        <v>3</v>
      </c>
      <c r="AJ119" s="9"/>
      <c r="AK119" s="58">
        <v>11277</v>
      </c>
      <c r="AL119" s="58">
        <v>307</v>
      </c>
      <c r="AM119" s="101">
        <f>AL119/AK119</f>
        <v>2.7223552363217166E-2</v>
      </c>
      <c r="AN119" s="45">
        <v>3</v>
      </c>
      <c r="AO119" s="36"/>
      <c r="AP119" s="26">
        <v>-0.11009807984528248</v>
      </c>
      <c r="AQ119" s="8">
        <v>3</v>
      </c>
      <c r="AR119" s="8" t="s">
        <v>319</v>
      </c>
      <c r="AS119" s="110">
        <v>-1</v>
      </c>
      <c r="AT119" s="33">
        <f t="shared" si="33"/>
        <v>22</v>
      </c>
      <c r="AV119" s="38"/>
    </row>
    <row r="120" spans="1:48" s="25" customFormat="1" ht="15" customHeight="1" x14ac:dyDescent="0.25">
      <c r="A120" s="33">
        <v>203</v>
      </c>
      <c r="B120" s="8" t="s">
        <v>222</v>
      </c>
      <c r="C120" s="8" t="s">
        <v>223</v>
      </c>
      <c r="D120" s="8" t="s">
        <v>202</v>
      </c>
      <c r="E120" s="8" t="s">
        <v>203</v>
      </c>
      <c r="G120" s="81">
        <v>1</v>
      </c>
      <c r="H120" s="12">
        <v>3</v>
      </c>
      <c r="I120" s="15"/>
      <c r="J120" s="56" t="s">
        <v>2</v>
      </c>
      <c r="K120" s="110">
        <v>3</v>
      </c>
      <c r="L120" s="15"/>
      <c r="M120" s="96">
        <v>23.36</v>
      </c>
      <c r="N120" s="96">
        <v>32.61</v>
      </c>
      <c r="O120" s="113">
        <f t="shared" ref="O120" si="37">M120/N120</f>
        <v>0.71634467954615144</v>
      </c>
      <c r="P120" s="96">
        <v>0</v>
      </c>
      <c r="Q120" s="15"/>
      <c r="R120" s="48">
        <v>16.11</v>
      </c>
      <c r="S120" s="48">
        <v>23.36</v>
      </c>
      <c r="T120" s="103">
        <f>R120/S120</f>
        <v>0.68964041095890405</v>
      </c>
      <c r="U120" s="48">
        <v>2</v>
      </c>
      <c r="V120" s="15"/>
      <c r="W120" s="12" t="s">
        <v>318</v>
      </c>
      <c r="X120" s="12">
        <v>1</v>
      </c>
      <c r="Y120" s="15"/>
      <c r="Z120" s="16">
        <v>240487.15112400055</v>
      </c>
      <c r="AA120" s="18">
        <v>2271117.5288759996</v>
      </c>
      <c r="AB120" s="55">
        <f t="shared" si="31"/>
        <v>0.10588934657336743</v>
      </c>
      <c r="AC120" s="12">
        <v>3</v>
      </c>
      <c r="AD120" s="9"/>
      <c r="AE120" s="8"/>
      <c r="AF120" s="8"/>
      <c r="AG120" s="9"/>
      <c r="AH120" s="11">
        <v>275</v>
      </c>
      <c r="AI120" s="8">
        <v>3</v>
      </c>
      <c r="AJ120" s="9"/>
      <c r="AK120" s="58">
        <v>44839</v>
      </c>
      <c r="AL120" s="58">
        <v>2189</v>
      </c>
      <c r="AM120" s="101">
        <f t="shared" si="32"/>
        <v>4.8819108365485406E-2</v>
      </c>
      <c r="AN120" s="45">
        <v>3</v>
      </c>
      <c r="AO120" s="36"/>
      <c r="AP120" s="26">
        <v>-0.12529354883271171</v>
      </c>
      <c r="AQ120" s="8">
        <v>3</v>
      </c>
      <c r="AR120" s="8" t="s">
        <v>319</v>
      </c>
      <c r="AS120" s="110">
        <v>-1</v>
      </c>
      <c r="AT120" s="33">
        <f t="shared" si="33"/>
        <v>20</v>
      </c>
      <c r="AV120" s="38"/>
    </row>
    <row r="121" spans="1:48" s="25" customFormat="1" ht="15" customHeight="1" x14ac:dyDescent="0.25">
      <c r="A121" s="33">
        <v>203</v>
      </c>
      <c r="B121" s="8" t="s">
        <v>224</v>
      </c>
      <c r="C121" s="8" t="s">
        <v>225</v>
      </c>
      <c r="D121" s="8" t="s">
        <v>202</v>
      </c>
      <c r="E121" s="8" t="s">
        <v>203</v>
      </c>
      <c r="G121" s="24">
        <v>0</v>
      </c>
      <c r="H121" s="12">
        <v>-1</v>
      </c>
      <c r="I121" s="15"/>
      <c r="J121" s="56" t="s">
        <v>2</v>
      </c>
      <c r="K121" s="110">
        <v>3</v>
      </c>
      <c r="L121" s="15"/>
      <c r="M121" s="96">
        <v>4.6100000000000003</v>
      </c>
      <c r="N121" s="96">
        <v>5.66</v>
      </c>
      <c r="O121" s="98">
        <f t="shared" ref="O121:O129" si="38">M121/N121</f>
        <v>0.81448763250883394</v>
      </c>
      <c r="P121" s="96">
        <v>2</v>
      </c>
      <c r="Q121" s="15"/>
      <c r="R121" s="48">
        <v>2.2200000000000002</v>
      </c>
      <c r="S121" s="48">
        <v>4.4400000000000004</v>
      </c>
      <c r="T121" s="56">
        <f t="shared" ref="T121:T129" si="39">R121/S121</f>
        <v>0.5</v>
      </c>
      <c r="U121" s="48">
        <v>1</v>
      </c>
      <c r="V121" s="15"/>
      <c r="W121" s="12" t="s">
        <v>3</v>
      </c>
      <c r="X121" s="12">
        <v>0</v>
      </c>
      <c r="Y121" s="15"/>
      <c r="Z121" s="16">
        <v>23236.788126000029</v>
      </c>
      <c r="AA121" s="18">
        <v>138515.65187399997</v>
      </c>
      <c r="AB121" s="55">
        <f t="shared" si="31"/>
        <v>0.1677556854523361</v>
      </c>
      <c r="AC121" s="12">
        <v>3</v>
      </c>
      <c r="AD121" s="9"/>
      <c r="AE121" s="8"/>
      <c r="AF121" s="8"/>
      <c r="AG121" s="9"/>
      <c r="AH121" s="11">
        <v>200</v>
      </c>
      <c r="AI121" s="8">
        <v>2</v>
      </c>
      <c r="AJ121" s="9"/>
      <c r="AK121" s="58">
        <v>3362</v>
      </c>
      <c r="AL121" s="58">
        <v>572</v>
      </c>
      <c r="AM121" s="101">
        <f t="shared" si="32"/>
        <v>0.17013682331945271</v>
      </c>
      <c r="AN121" s="45">
        <v>2</v>
      </c>
      <c r="AO121" s="36"/>
      <c r="AP121" s="26">
        <v>-6.5752949340735584E-2</v>
      </c>
      <c r="AQ121" s="8">
        <v>2</v>
      </c>
      <c r="AR121" s="8" t="s">
        <v>320</v>
      </c>
      <c r="AS121" s="110">
        <v>1</v>
      </c>
      <c r="AT121" s="33">
        <f t="shared" si="33"/>
        <v>15</v>
      </c>
      <c r="AV121" s="38"/>
    </row>
    <row r="122" spans="1:48" s="25" customFormat="1" ht="15" customHeight="1" x14ac:dyDescent="0.25">
      <c r="A122" s="33">
        <v>203</v>
      </c>
      <c r="B122" s="8" t="s">
        <v>226</v>
      </c>
      <c r="C122" s="8" t="s">
        <v>227</v>
      </c>
      <c r="D122" s="8" t="s">
        <v>202</v>
      </c>
      <c r="E122" s="8" t="s">
        <v>203</v>
      </c>
      <c r="G122" s="24">
        <v>1</v>
      </c>
      <c r="H122" s="12">
        <v>3</v>
      </c>
      <c r="I122" s="15"/>
      <c r="J122" s="56" t="s">
        <v>2</v>
      </c>
      <c r="K122" s="110">
        <v>3</v>
      </c>
      <c r="L122" s="15"/>
      <c r="M122" s="96">
        <v>19.38</v>
      </c>
      <c r="N122" s="96">
        <v>26.47</v>
      </c>
      <c r="O122" s="113">
        <f t="shared" si="38"/>
        <v>0.73214960332451828</v>
      </c>
      <c r="P122" s="96">
        <v>0</v>
      </c>
      <c r="Q122" s="15"/>
      <c r="R122" s="48">
        <v>12.25</v>
      </c>
      <c r="S122" s="48">
        <v>19.38</v>
      </c>
      <c r="T122" s="161">
        <f t="shared" si="39"/>
        <v>0.63209494324045412</v>
      </c>
      <c r="U122" s="48">
        <v>2</v>
      </c>
      <c r="V122" s="15"/>
      <c r="W122" s="12" t="s">
        <v>3</v>
      </c>
      <c r="X122" s="12">
        <v>0</v>
      </c>
      <c r="Y122" s="15"/>
      <c r="Z122" s="16">
        <v>80428.411399280187</v>
      </c>
      <c r="AA122" s="18">
        <v>1734270.4886007197</v>
      </c>
      <c r="AB122" s="55">
        <f t="shared" si="31"/>
        <v>4.6375932663291243E-2</v>
      </c>
      <c r="AC122" s="12">
        <v>1</v>
      </c>
      <c r="AD122" s="9"/>
      <c r="AE122" s="8"/>
      <c r="AF122" s="8"/>
      <c r="AG122" s="9"/>
      <c r="AH122" s="11">
        <v>239</v>
      </c>
      <c r="AI122" s="8">
        <v>3</v>
      </c>
      <c r="AJ122" s="9"/>
      <c r="AK122" s="58">
        <v>28058</v>
      </c>
      <c r="AL122" s="58">
        <v>2719</v>
      </c>
      <c r="AM122" s="101">
        <f t="shared" si="32"/>
        <v>9.6906408154537035E-2</v>
      </c>
      <c r="AN122" s="45">
        <v>3</v>
      </c>
      <c r="AO122" s="36"/>
      <c r="AP122" s="26">
        <v>-7.8740157480315983E-3</v>
      </c>
      <c r="AQ122" s="8">
        <v>1</v>
      </c>
      <c r="AR122" s="8" t="s">
        <v>320</v>
      </c>
      <c r="AS122" s="110">
        <v>1</v>
      </c>
      <c r="AT122" s="33">
        <f t="shared" si="33"/>
        <v>17</v>
      </c>
      <c r="AV122" s="38"/>
    </row>
    <row r="123" spans="1:48" s="25" customFormat="1" ht="15" customHeight="1" x14ac:dyDescent="0.25">
      <c r="A123" s="33">
        <v>203</v>
      </c>
      <c r="B123" s="8" t="s">
        <v>228</v>
      </c>
      <c r="C123" s="8" t="s">
        <v>229</v>
      </c>
      <c r="D123" s="8" t="s">
        <v>202</v>
      </c>
      <c r="E123" s="8" t="s">
        <v>203</v>
      </c>
      <c r="G123" s="24">
        <v>1</v>
      </c>
      <c r="H123" s="12">
        <v>3</v>
      </c>
      <c r="I123" s="15"/>
      <c r="J123" s="56" t="s">
        <v>2</v>
      </c>
      <c r="K123" s="110">
        <v>3</v>
      </c>
      <c r="L123" s="15"/>
      <c r="M123" s="96">
        <v>23.33</v>
      </c>
      <c r="N123" s="96">
        <v>27.36</v>
      </c>
      <c r="O123" s="113">
        <f t="shared" si="38"/>
        <v>0.85270467836257302</v>
      </c>
      <c r="P123" s="96">
        <v>2</v>
      </c>
      <c r="Q123" s="15"/>
      <c r="R123" s="48">
        <v>9.0500000000000007</v>
      </c>
      <c r="S123" s="48">
        <v>23.33</v>
      </c>
      <c r="T123" s="161">
        <f t="shared" si="39"/>
        <v>0.38791255893699106</v>
      </c>
      <c r="U123" s="48">
        <v>1</v>
      </c>
      <c r="V123" s="15"/>
      <c r="W123" s="12" t="s">
        <v>2</v>
      </c>
      <c r="X123" s="12">
        <v>1</v>
      </c>
      <c r="Y123" s="15"/>
      <c r="Z123" s="16">
        <v>134564.62084000022</v>
      </c>
      <c r="AA123" s="18">
        <v>1427248.8191599997</v>
      </c>
      <c r="AB123" s="55">
        <f t="shared" si="31"/>
        <v>9.4282523855369213E-2</v>
      </c>
      <c r="AC123" s="12">
        <v>2</v>
      </c>
      <c r="AD123" s="9"/>
      <c r="AE123" s="8"/>
      <c r="AF123" s="8"/>
      <c r="AG123" s="9"/>
      <c r="AH123" s="11">
        <v>233</v>
      </c>
      <c r="AI123" s="8">
        <v>3</v>
      </c>
      <c r="AJ123" s="9"/>
      <c r="AK123" s="58">
        <v>24594</v>
      </c>
      <c r="AL123" s="58">
        <v>181</v>
      </c>
      <c r="AM123" s="101">
        <f t="shared" si="32"/>
        <v>7.3595185817679105E-3</v>
      </c>
      <c r="AN123" s="45">
        <v>3</v>
      </c>
      <c r="AO123" s="36"/>
      <c r="AP123" s="26">
        <v>6.3544688492884896E-3</v>
      </c>
      <c r="AQ123" s="8">
        <v>0</v>
      </c>
      <c r="AR123" s="8" t="s">
        <v>320</v>
      </c>
      <c r="AS123" s="110">
        <v>1</v>
      </c>
      <c r="AT123" s="33">
        <f t="shared" si="33"/>
        <v>19</v>
      </c>
      <c r="AV123" s="38"/>
    </row>
    <row r="124" spans="1:48" s="25" customFormat="1" ht="15" customHeight="1" x14ac:dyDescent="0.25">
      <c r="A124" s="33">
        <v>203</v>
      </c>
      <c r="B124" s="8" t="s">
        <v>230</v>
      </c>
      <c r="C124" s="8" t="s">
        <v>231</v>
      </c>
      <c r="D124" s="8" t="s">
        <v>202</v>
      </c>
      <c r="E124" s="8" t="s">
        <v>203</v>
      </c>
      <c r="G124" s="81">
        <v>0.5</v>
      </c>
      <c r="H124" s="12">
        <v>2</v>
      </c>
      <c r="I124" s="15"/>
      <c r="J124" s="56" t="s">
        <v>2</v>
      </c>
      <c r="K124" s="110">
        <v>3</v>
      </c>
      <c r="L124" s="15"/>
      <c r="M124" s="96">
        <v>5.41</v>
      </c>
      <c r="N124" s="96">
        <v>5.97</v>
      </c>
      <c r="O124" s="98">
        <f t="shared" si="38"/>
        <v>0.90619765494137361</v>
      </c>
      <c r="P124" s="96">
        <v>2</v>
      </c>
      <c r="Q124" s="15"/>
      <c r="R124" s="48">
        <v>4.41</v>
      </c>
      <c r="S124" s="48">
        <v>5.41</v>
      </c>
      <c r="T124" s="103">
        <f t="shared" si="39"/>
        <v>0.81515711645101663</v>
      </c>
      <c r="U124" s="48">
        <v>2</v>
      </c>
      <c r="V124" s="15"/>
      <c r="W124" s="12" t="s">
        <v>2</v>
      </c>
      <c r="X124" s="12">
        <v>1</v>
      </c>
      <c r="Y124" s="15"/>
      <c r="Z124" s="16">
        <v>34773.867815200021</v>
      </c>
      <c r="AA124" s="18">
        <v>71039.232184799985</v>
      </c>
      <c r="AB124" s="55">
        <f t="shared" si="31"/>
        <v>0.48950230380784526</v>
      </c>
      <c r="AC124" s="12">
        <v>3</v>
      </c>
      <c r="AD124" s="9"/>
      <c r="AE124" s="8"/>
      <c r="AF124" s="8"/>
      <c r="AG124" s="9"/>
      <c r="AH124" s="11">
        <v>204</v>
      </c>
      <c r="AI124" s="8">
        <v>3</v>
      </c>
      <c r="AJ124" s="9"/>
      <c r="AK124" s="58">
        <v>2173</v>
      </c>
      <c r="AL124" s="58">
        <v>342</v>
      </c>
      <c r="AM124" s="101">
        <f t="shared" si="32"/>
        <v>0.15738610216290841</v>
      </c>
      <c r="AN124" s="45">
        <v>2</v>
      </c>
      <c r="AO124" s="36"/>
      <c r="AP124" s="26">
        <v>-3.8167938931297513E-3</v>
      </c>
      <c r="AQ124" s="8">
        <v>1</v>
      </c>
      <c r="AR124" s="8" t="s">
        <v>320</v>
      </c>
      <c r="AS124" s="110">
        <v>1</v>
      </c>
      <c r="AT124" s="33">
        <f t="shared" si="33"/>
        <v>20</v>
      </c>
      <c r="AV124" s="38"/>
    </row>
    <row r="125" spans="1:48" s="25" customFormat="1" ht="15" customHeight="1" x14ac:dyDescent="0.25">
      <c r="A125" s="33">
        <v>203</v>
      </c>
      <c r="B125" s="8" t="s">
        <v>232</v>
      </c>
      <c r="C125" s="8" t="s">
        <v>233</v>
      </c>
      <c r="D125" s="8" t="s">
        <v>202</v>
      </c>
      <c r="E125" s="8" t="s">
        <v>203</v>
      </c>
      <c r="G125" s="81">
        <v>0.63</v>
      </c>
      <c r="H125" s="12">
        <v>3</v>
      </c>
      <c r="I125" s="15"/>
      <c r="J125" s="56" t="s">
        <v>3</v>
      </c>
      <c r="K125" s="110">
        <v>-1</v>
      </c>
      <c r="L125" s="15"/>
      <c r="M125" s="96">
        <v>8.35</v>
      </c>
      <c r="N125" s="96">
        <v>9.4700000000000006</v>
      </c>
      <c r="O125" s="97">
        <f t="shared" si="38"/>
        <v>0.88173178458289325</v>
      </c>
      <c r="P125" s="96">
        <v>2</v>
      </c>
      <c r="Q125" s="15"/>
      <c r="R125" s="48">
        <v>6.35</v>
      </c>
      <c r="S125" s="48">
        <v>8.35</v>
      </c>
      <c r="T125" s="103">
        <f t="shared" si="39"/>
        <v>0.76047904191616766</v>
      </c>
      <c r="U125" s="48">
        <v>2</v>
      </c>
      <c r="V125" s="15"/>
      <c r="W125" s="12" t="s">
        <v>2</v>
      </c>
      <c r="X125" s="12">
        <v>1</v>
      </c>
      <c r="Y125" s="15"/>
      <c r="Z125" s="16">
        <v>191625.9877028981</v>
      </c>
      <c r="AA125" s="18">
        <v>626135.87229710189</v>
      </c>
      <c r="AB125" s="55">
        <f t="shared" si="31"/>
        <v>0.30604537478403959</v>
      </c>
      <c r="AC125" s="12">
        <v>3</v>
      </c>
      <c r="AD125" s="9"/>
      <c r="AE125" s="8"/>
      <c r="AF125" s="8"/>
      <c r="AG125" s="9"/>
      <c r="AH125" s="11">
        <v>300</v>
      </c>
      <c r="AI125" s="8">
        <v>3</v>
      </c>
      <c r="AJ125" s="9"/>
      <c r="AK125" s="58">
        <v>10272</v>
      </c>
      <c r="AL125" s="58">
        <v>2608</v>
      </c>
      <c r="AM125" s="101">
        <f t="shared" si="32"/>
        <v>0.25389408099688471</v>
      </c>
      <c r="AN125" s="45">
        <v>1</v>
      </c>
      <c r="AO125" s="36"/>
      <c r="AP125" s="26">
        <v>0.12184003315375043</v>
      </c>
      <c r="AQ125" s="8">
        <v>0</v>
      </c>
      <c r="AR125" s="8" t="s">
        <v>320</v>
      </c>
      <c r="AS125" s="110">
        <v>1</v>
      </c>
      <c r="AT125" s="33">
        <f t="shared" si="33"/>
        <v>15</v>
      </c>
      <c r="AV125" s="38"/>
    </row>
    <row r="126" spans="1:48" s="25" customFormat="1" ht="15" customHeight="1" x14ac:dyDescent="0.25">
      <c r="A126" s="33">
        <v>203</v>
      </c>
      <c r="B126" s="8" t="s">
        <v>234</v>
      </c>
      <c r="C126" s="8" t="s">
        <v>235</v>
      </c>
      <c r="D126" s="8" t="s">
        <v>202</v>
      </c>
      <c r="E126" s="8" t="s">
        <v>203</v>
      </c>
      <c r="G126" s="111">
        <v>0.56999999999999995</v>
      </c>
      <c r="H126" s="12">
        <v>3</v>
      </c>
      <c r="I126" s="15"/>
      <c r="J126" s="56" t="s">
        <v>2</v>
      </c>
      <c r="K126" s="110">
        <v>3</v>
      </c>
      <c r="L126" s="15"/>
      <c r="M126" s="96">
        <v>39.44</v>
      </c>
      <c r="N126" s="96">
        <v>44.44</v>
      </c>
      <c r="O126" s="113">
        <f t="shared" si="38"/>
        <v>0.88748874887488749</v>
      </c>
      <c r="P126" s="96">
        <v>2</v>
      </c>
      <c r="Q126" s="15"/>
      <c r="R126" s="48">
        <v>35.44</v>
      </c>
      <c r="S126" s="48">
        <v>39.44</v>
      </c>
      <c r="T126" s="161">
        <f t="shared" si="39"/>
        <v>0.89858012170385393</v>
      </c>
      <c r="U126" s="48">
        <v>2</v>
      </c>
      <c r="V126" s="15"/>
      <c r="W126" s="12" t="s">
        <v>2</v>
      </c>
      <c r="X126" s="12">
        <v>1</v>
      </c>
      <c r="Y126" s="15"/>
      <c r="Z126" s="16">
        <v>26651.533579120005</v>
      </c>
      <c r="AA126" s="18">
        <v>421410.69642087998</v>
      </c>
      <c r="AB126" s="55">
        <f t="shared" si="31"/>
        <v>6.3243609631830594E-2</v>
      </c>
      <c r="AC126" s="12">
        <v>2</v>
      </c>
      <c r="AD126" s="9"/>
      <c r="AE126" s="8"/>
      <c r="AF126" s="8"/>
      <c r="AG126" s="9"/>
      <c r="AH126" s="11">
        <v>300</v>
      </c>
      <c r="AI126" s="8">
        <v>3</v>
      </c>
      <c r="AJ126" s="9"/>
      <c r="AK126" s="58">
        <v>8038</v>
      </c>
      <c r="AL126" s="58">
        <v>2361</v>
      </c>
      <c r="AM126" s="101">
        <f t="shared" si="32"/>
        <v>0.29372978352824086</v>
      </c>
      <c r="AN126" s="45">
        <v>1</v>
      </c>
      <c r="AO126" s="36"/>
      <c r="AP126" s="26">
        <v>-8.6061610719712717E-2</v>
      </c>
      <c r="AQ126" s="8">
        <v>2</v>
      </c>
      <c r="AR126" s="8" t="s">
        <v>263</v>
      </c>
      <c r="AS126" s="110">
        <v>0</v>
      </c>
      <c r="AT126" s="33">
        <f t="shared" si="33"/>
        <v>19</v>
      </c>
      <c r="AV126" s="38"/>
    </row>
    <row r="127" spans="1:48" s="25" customFormat="1" ht="15" customHeight="1" x14ac:dyDescent="0.25">
      <c r="A127" s="33">
        <v>203</v>
      </c>
      <c r="B127" s="8" t="s">
        <v>236</v>
      </c>
      <c r="C127" s="8" t="s">
        <v>237</v>
      </c>
      <c r="D127" s="8" t="s">
        <v>202</v>
      </c>
      <c r="E127" s="8" t="s">
        <v>203</v>
      </c>
      <c r="G127" s="24">
        <v>1</v>
      </c>
      <c r="H127" s="12">
        <v>3</v>
      </c>
      <c r="I127" s="15"/>
      <c r="J127" s="56" t="s">
        <v>2</v>
      </c>
      <c r="K127" s="110">
        <v>3</v>
      </c>
      <c r="L127" s="15"/>
      <c r="M127" s="96">
        <v>15.52</v>
      </c>
      <c r="N127" s="96">
        <v>18.13</v>
      </c>
      <c r="O127" s="113">
        <f t="shared" si="38"/>
        <v>0.85603971318257033</v>
      </c>
      <c r="P127" s="96">
        <v>2</v>
      </c>
      <c r="Q127" s="15"/>
      <c r="R127" s="48">
        <v>8.75</v>
      </c>
      <c r="S127" s="48">
        <v>15.52</v>
      </c>
      <c r="T127" s="161">
        <f t="shared" si="39"/>
        <v>0.56378865979381443</v>
      </c>
      <c r="U127" s="48">
        <v>2</v>
      </c>
      <c r="V127" s="15"/>
      <c r="W127" s="12" t="s">
        <v>2</v>
      </c>
      <c r="X127" s="12">
        <v>1</v>
      </c>
      <c r="Y127" s="15"/>
      <c r="Z127" s="16">
        <v>238324.94128513965</v>
      </c>
      <c r="AA127" s="18">
        <v>1489734.2787148606</v>
      </c>
      <c r="AB127" s="55">
        <f t="shared" si="31"/>
        <v>0.15997815495709333</v>
      </c>
      <c r="AC127" s="12">
        <v>3</v>
      </c>
      <c r="AD127" s="9"/>
      <c r="AE127" s="8"/>
      <c r="AF127" s="8"/>
      <c r="AG127" s="9"/>
      <c r="AH127" s="11">
        <v>285</v>
      </c>
      <c r="AI127" s="8">
        <v>3</v>
      </c>
      <c r="AJ127" s="9"/>
      <c r="AK127" s="58">
        <v>25773</v>
      </c>
      <c r="AL127" s="58">
        <v>9415</v>
      </c>
      <c r="AM127" s="101">
        <f t="shared" si="32"/>
        <v>0.36530477631629998</v>
      </c>
      <c r="AN127" s="45">
        <v>0</v>
      </c>
      <c r="AO127" s="36"/>
      <c r="AP127" s="26">
        <v>3.0529078602016767E-2</v>
      </c>
      <c r="AQ127" s="8">
        <v>0</v>
      </c>
      <c r="AR127" s="8" t="s">
        <v>263</v>
      </c>
      <c r="AS127" s="110">
        <v>0</v>
      </c>
      <c r="AT127" s="33">
        <f t="shared" si="33"/>
        <v>17</v>
      </c>
      <c r="AV127" s="38"/>
    </row>
    <row r="128" spans="1:48" s="25" customFormat="1" ht="15" customHeight="1" x14ac:dyDescent="0.25">
      <c r="A128" s="33">
        <v>203</v>
      </c>
      <c r="B128" s="8" t="s">
        <v>238</v>
      </c>
      <c r="C128" s="8" t="s">
        <v>239</v>
      </c>
      <c r="D128" s="8" t="s">
        <v>202</v>
      </c>
      <c r="E128" s="8" t="s">
        <v>203</v>
      </c>
      <c r="G128" s="111">
        <v>0.5</v>
      </c>
      <c r="H128" s="12">
        <v>2</v>
      </c>
      <c r="I128" s="15"/>
      <c r="J128" s="56" t="s">
        <v>2</v>
      </c>
      <c r="K128" s="110">
        <v>3</v>
      </c>
      <c r="L128" s="15"/>
      <c r="M128" s="96">
        <v>11.8</v>
      </c>
      <c r="N128" s="96">
        <v>13.77</v>
      </c>
      <c r="O128" s="97">
        <f t="shared" si="38"/>
        <v>0.85693536673928838</v>
      </c>
      <c r="P128" s="96">
        <v>2</v>
      </c>
      <c r="Q128" s="15"/>
      <c r="R128" s="48">
        <v>7.41</v>
      </c>
      <c r="S128" s="48">
        <v>11.8</v>
      </c>
      <c r="T128" s="103">
        <f t="shared" si="39"/>
        <v>0.62796610169491518</v>
      </c>
      <c r="U128" s="48">
        <v>2</v>
      </c>
      <c r="V128" s="15"/>
      <c r="W128" s="12" t="s">
        <v>3</v>
      </c>
      <c r="X128" s="12">
        <v>0</v>
      </c>
      <c r="Y128" s="15"/>
      <c r="Z128" s="16">
        <v>83455.175148574868</v>
      </c>
      <c r="AA128" s="18">
        <v>781926.3948514252</v>
      </c>
      <c r="AB128" s="55">
        <f t="shared" si="31"/>
        <v>0.10673021872401722</v>
      </c>
      <c r="AC128" s="12">
        <v>3</v>
      </c>
      <c r="AD128" s="9"/>
      <c r="AE128" s="8"/>
      <c r="AF128" s="8"/>
      <c r="AG128" s="9"/>
      <c r="AH128" s="11">
        <v>239</v>
      </c>
      <c r="AI128" s="8">
        <v>3</v>
      </c>
      <c r="AJ128" s="9"/>
      <c r="AK128" s="58">
        <v>17029</v>
      </c>
      <c r="AL128" s="58">
        <v>3023</v>
      </c>
      <c r="AM128" s="101">
        <f t="shared" si="32"/>
        <v>0.17752069998238298</v>
      </c>
      <c r="AN128" s="45">
        <v>2</v>
      </c>
      <c r="AO128" s="36"/>
      <c r="AP128" s="26">
        <v>-5.3782095766828986E-3</v>
      </c>
      <c r="AQ128" s="8">
        <v>1</v>
      </c>
      <c r="AR128" s="8" t="s">
        <v>263</v>
      </c>
      <c r="AS128" s="110">
        <v>0</v>
      </c>
      <c r="AT128" s="33">
        <f t="shared" si="33"/>
        <v>18</v>
      </c>
      <c r="AV128" s="38"/>
    </row>
    <row r="129" spans="1:48" s="25" customFormat="1" ht="30" customHeight="1" x14ac:dyDescent="0.25">
      <c r="A129" s="33">
        <v>203</v>
      </c>
      <c r="B129" s="8" t="s">
        <v>240</v>
      </c>
      <c r="C129" s="92" t="s">
        <v>241</v>
      </c>
      <c r="D129" s="8" t="s">
        <v>202</v>
      </c>
      <c r="E129" s="8" t="s">
        <v>203</v>
      </c>
      <c r="G129" s="111">
        <v>0.25</v>
      </c>
      <c r="H129" s="12">
        <v>2</v>
      </c>
      <c r="I129" s="15"/>
      <c r="J129" s="56" t="s">
        <v>2</v>
      </c>
      <c r="K129" s="110">
        <v>3</v>
      </c>
      <c r="L129" s="15"/>
      <c r="M129" s="96">
        <v>3.55</v>
      </c>
      <c r="N129" s="96">
        <v>4.66</v>
      </c>
      <c r="O129" s="97">
        <f t="shared" si="38"/>
        <v>0.7618025751072961</v>
      </c>
      <c r="P129" s="96">
        <v>0</v>
      </c>
      <c r="Q129" s="15"/>
      <c r="R129" s="48">
        <v>2.94</v>
      </c>
      <c r="S129" s="48">
        <v>3.55</v>
      </c>
      <c r="T129" s="56">
        <f t="shared" si="39"/>
        <v>0.82816901408450705</v>
      </c>
      <c r="U129" s="48">
        <v>2</v>
      </c>
      <c r="V129" s="15"/>
      <c r="W129" s="12" t="s">
        <v>317</v>
      </c>
      <c r="X129" s="12">
        <v>0</v>
      </c>
      <c r="Y129" s="15"/>
      <c r="Z129" s="16">
        <v>0</v>
      </c>
      <c r="AA129" s="16">
        <v>252019.82576399998</v>
      </c>
      <c r="AB129" s="55">
        <f t="shared" si="31"/>
        <v>0</v>
      </c>
      <c r="AC129" s="12">
        <v>-1</v>
      </c>
      <c r="AD129" s="9"/>
      <c r="AE129" s="8"/>
      <c r="AF129" s="8"/>
      <c r="AG129" s="9"/>
      <c r="AH129" s="11">
        <v>122</v>
      </c>
      <c r="AI129" s="8">
        <v>0</v>
      </c>
      <c r="AJ129" s="9"/>
      <c r="AK129" s="58">
        <v>7204</v>
      </c>
      <c r="AL129" s="58">
        <v>263</v>
      </c>
      <c r="AM129" s="101">
        <f t="shared" si="32"/>
        <v>3.6507495835646865E-2</v>
      </c>
      <c r="AN129" s="45">
        <v>3</v>
      </c>
      <c r="AO129" s="36"/>
      <c r="AP129" s="23">
        <v>2.8741018431740137E-2</v>
      </c>
      <c r="AQ129" s="8">
        <v>0</v>
      </c>
      <c r="AR129" s="8" t="s">
        <v>319</v>
      </c>
      <c r="AS129" s="110">
        <v>-1</v>
      </c>
      <c r="AT129" s="33">
        <f t="shared" si="33"/>
        <v>8</v>
      </c>
      <c r="AV129" s="38"/>
    </row>
    <row r="130" spans="1:48" s="25" customFormat="1" ht="15" customHeight="1" x14ac:dyDescent="0.25">
      <c r="A130" s="33">
        <v>203</v>
      </c>
      <c r="B130" s="8" t="s">
        <v>72</v>
      </c>
      <c r="C130" s="8" t="s">
        <v>311</v>
      </c>
      <c r="D130" s="8" t="s">
        <v>202</v>
      </c>
      <c r="E130" s="8" t="s">
        <v>203</v>
      </c>
      <c r="G130" s="24">
        <v>-0.2</v>
      </c>
      <c r="H130" s="12">
        <v>-1</v>
      </c>
      <c r="I130" s="15"/>
      <c r="J130" s="56" t="s">
        <v>3</v>
      </c>
      <c r="K130" s="110">
        <v>3</v>
      </c>
      <c r="L130" s="15"/>
      <c r="M130" s="96">
        <v>4.83</v>
      </c>
      <c r="N130" s="96">
        <v>5.25</v>
      </c>
      <c r="O130" s="98">
        <f>M130/N130</f>
        <v>0.92</v>
      </c>
      <c r="P130" s="96">
        <v>2</v>
      </c>
      <c r="Q130" s="15"/>
      <c r="R130" s="48">
        <v>3.83</v>
      </c>
      <c r="S130" s="48">
        <v>4.83</v>
      </c>
      <c r="T130" s="56">
        <f>R130/S130</f>
        <v>0.79296066252587993</v>
      </c>
      <c r="U130" s="48">
        <v>2</v>
      </c>
      <c r="V130" s="15"/>
      <c r="W130" s="12" t="s">
        <v>2</v>
      </c>
      <c r="X130" s="12">
        <v>1</v>
      </c>
      <c r="Y130" s="15"/>
      <c r="Z130" s="16">
        <v>0</v>
      </c>
      <c r="AA130" s="18">
        <v>242642.96089999995</v>
      </c>
      <c r="AB130" s="55">
        <f t="shared" si="31"/>
        <v>0</v>
      </c>
      <c r="AC130" s="12">
        <v>-1</v>
      </c>
      <c r="AD130" s="9"/>
      <c r="AE130" s="8"/>
      <c r="AF130" s="8"/>
      <c r="AG130" s="9"/>
      <c r="AH130" s="11">
        <v>290</v>
      </c>
      <c r="AI130" s="8">
        <v>3</v>
      </c>
      <c r="AJ130" s="9"/>
      <c r="AK130" s="58">
        <v>5709</v>
      </c>
      <c r="AL130" s="58">
        <v>733</v>
      </c>
      <c r="AM130" s="101">
        <f t="shared" si="32"/>
        <v>0.12839376423191451</v>
      </c>
      <c r="AN130" s="45">
        <v>2</v>
      </c>
      <c r="AO130" s="36"/>
      <c r="AP130" s="26">
        <v>-9.9063150589868157E-2</v>
      </c>
      <c r="AQ130" s="8">
        <v>2</v>
      </c>
      <c r="AR130" s="8" t="s">
        <v>319</v>
      </c>
      <c r="AS130" s="110">
        <v>-1</v>
      </c>
      <c r="AT130" s="33">
        <f t="shared" si="33"/>
        <v>12</v>
      </c>
      <c r="AV130" s="38"/>
    </row>
    <row r="131" spans="1:48" s="25" customFormat="1" ht="15" customHeight="1" x14ac:dyDescent="0.25">
      <c r="A131" s="33">
        <v>203</v>
      </c>
      <c r="B131" s="20" t="s">
        <v>197</v>
      </c>
      <c r="C131" s="8" t="s">
        <v>314</v>
      </c>
      <c r="D131" s="8" t="s">
        <v>242</v>
      </c>
      <c r="E131" s="8" t="s">
        <v>243</v>
      </c>
      <c r="G131" s="111">
        <v>1</v>
      </c>
      <c r="H131" s="12">
        <v>3</v>
      </c>
      <c r="I131" s="15"/>
      <c r="J131" s="56" t="s">
        <v>2</v>
      </c>
      <c r="K131" s="110">
        <v>3</v>
      </c>
      <c r="L131" s="15"/>
      <c r="M131" s="96">
        <v>13</v>
      </c>
      <c r="N131" s="96">
        <v>13</v>
      </c>
      <c r="O131" s="97">
        <v>1</v>
      </c>
      <c r="P131" s="96">
        <v>2</v>
      </c>
      <c r="Q131" s="15"/>
      <c r="R131" s="48">
        <v>11</v>
      </c>
      <c r="S131" s="48">
        <v>13</v>
      </c>
      <c r="T131" s="103">
        <f t="shared" ref="T131:T148" si="40">R131/S131</f>
        <v>0.84615384615384615</v>
      </c>
      <c r="U131" s="48">
        <v>2</v>
      </c>
      <c r="V131" s="15"/>
      <c r="W131" s="12" t="s">
        <v>2</v>
      </c>
      <c r="X131" s="12">
        <v>1</v>
      </c>
      <c r="Y131" s="15"/>
      <c r="Z131" s="16">
        <v>3800691.3900000006</v>
      </c>
      <c r="AA131" s="16">
        <v>3879872</v>
      </c>
      <c r="AB131" s="59">
        <f>Z131/AA131</f>
        <v>0.97959195303350233</v>
      </c>
      <c r="AC131" s="12">
        <v>3</v>
      </c>
      <c r="AD131" s="15"/>
      <c r="AE131" s="12"/>
      <c r="AF131" s="12"/>
      <c r="AG131" s="15"/>
      <c r="AH131" s="238" t="s">
        <v>46</v>
      </c>
      <c r="AI131" s="239"/>
      <c r="AK131" s="58">
        <v>43439</v>
      </c>
      <c r="AL131" s="58">
        <v>11087</v>
      </c>
      <c r="AM131" s="101">
        <f>AL131/AK131</f>
        <v>0.25523147402104102</v>
      </c>
      <c r="AN131" s="100">
        <v>1</v>
      </c>
      <c r="AO131" s="83"/>
      <c r="AP131" s="23">
        <v>-4.5999999999999999E-3</v>
      </c>
      <c r="AQ131" s="8">
        <v>1</v>
      </c>
      <c r="AR131" s="8" t="s">
        <v>320</v>
      </c>
      <c r="AS131" s="110">
        <v>1</v>
      </c>
      <c r="AT131" s="33">
        <f t="shared" si="33"/>
        <v>17</v>
      </c>
      <c r="AV131" s="38"/>
    </row>
    <row r="132" spans="1:48" s="25" customFormat="1" ht="15" customHeight="1" x14ac:dyDescent="0.25">
      <c r="A132" s="33">
        <v>203</v>
      </c>
      <c r="B132" s="8" t="s">
        <v>232</v>
      </c>
      <c r="C132" s="8" t="s">
        <v>233</v>
      </c>
      <c r="D132" s="8" t="s">
        <v>242</v>
      </c>
      <c r="E132" s="8" t="s">
        <v>243</v>
      </c>
      <c r="G132" s="81">
        <v>0.56999999999999995</v>
      </c>
      <c r="H132" s="12">
        <v>3</v>
      </c>
      <c r="I132" s="15"/>
      <c r="J132" s="276" t="s">
        <v>328</v>
      </c>
      <c r="K132" s="277"/>
      <c r="L132" s="15"/>
      <c r="M132" s="96">
        <v>7.66</v>
      </c>
      <c r="N132" s="96">
        <v>9.16</v>
      </c>
      <c r="O132" s="97">
        <f>M132/N132</f>
        <v>0.83624454148471616</v>
      </c>
      <c r="P132" s="96">
        <v>2</v>
      </c>
      <c r="Q132" s="15"/>
      <c r="R132" s="48">
        <v>5.66</v>
      </c>
      <c r="S132" s="48">
        <v>7.66</v>
      </c>
      <c r="T132" s="103">
        <f t="shared" si="40"/>
        <v>0.7389033942558747</v>
      </c>
      <c r="U132" s="48">
        <v>2</v>
      </c>
      <c r="V132" s="15"/>
      <c r="W132" s="12" t="s">
        <v>2</v>
      </c>
      <c r="X132" s="12">
        <v>1</v>
      </c>
      <c r="Y132" s="15"/>
      <c r="Z132" s="16">
        <v>1928010.9500000002</v>
      </c>
      <c r="AA132" s="16">
        <v>1862128</v>
      </c>
      <c r="AB132" s="59">
        <f>Z132/AA132</f>
        <v>1.0353804625675571</v>
      </c>
      <c r="AC132" s="12">
        <v>3</v>
      </c>
      <c r="AD132" s="15"/>
      <c r="AE132" s="12"/>
      <c r="AF132" s="12"/>
      <c r="AG132" s="15"/>
      <c r="AH132" s="238" t="s">
        <v>46</v>
      </c>
      <c r="AI132" s="239"/>
      <c r="AK132" s="58">
        <v>26224</v>
      </c>
      <c r="AL132" s="58">
        <v>4605</v>
      </c>
      <c r="AM132" s="101">
        <f>AL132/AK132</f>
        <v>0.17560250152532031</v>
      </c>
      <c r="AN132" s="100">
        <v>2</v>
      </c>
      <c r="AO132" s="83"/>
      <c r="AP132" s="23">
        <v>-0.1108</v>
      </c>
      <c r="AQ132" s="8">
        <v>3</v>
      </c>
      <c r="AR132" s="8" t="s">
        <v>320</v>
      </c>
      <c r="AS132" s="110">
        <v>1</v>
      </c>
      <c r="AT132" s="33">
        <f t="shared" si="33"/>
        <v>17</v>
      </c>
      <c r="AV132" s="38"/>
    </row>
    <row r="133" spans="1:48" s="25" customFormat="1" ht="15" x14ac:dyDescent="0.25">
      <c r="A133" s="33">
        <v>203</v>
      </c>
      <c r="B133" s="41" t="s">
        <v>264</v>
      </c>
      <c r="C133" s="8" t="s">
        <v>265</v>
      </c>
      <c r="D133" s="43" t="s">
        <v>304</v>
      </c>
      <c r="E133" s="33" t="s">
        <v>305</v>
      </c>
      <c r="G133" s="238" t="s">
        <v>46</v>
      </c>
      <c r="H133" s="239"/>
      <c r="I133" s="15"/>
      <c r="J133" s="94"/>
      <c r="K133" s="110"/>
      <c r="L133" s="15"/>
      <c r="M133" s="96">
        <v>13.22</v>
      </c>
      <c r="N133" s="96">
        <v>13.22</v>
      </c>
      <c r="O133" s="98">
        <v>1</v>
      </c>
      <c r="P133" s="96">
        <v>2</v>
      </c>
      <c r="Q133" s="15"/>
      <c r="R133" s="48">
        <v>6.66</v>
      </c>
      <c r="S133" s="48">
        <v>13.22</v>
      </c>
      <c r="T133" s="94">
        <f t="shared" si="40"/>
        <v>0.50378214826021184</v>
      </c>
      <c r="U133" s="48">
        <v>2</v>
      </c>
      <c r="V133" s="15"/>
      <c r="W133" s="12" t="s">
        <v>3</v>
      </c>
      <c r="X133" s="12">
        <v>0</v>
      </c>
      <c r="Y133" s="15"/>
      <c r="Z133" s="16">
        <v>57495.438963970635</v>
      </c>
      <c r="AA133" s="16">
        <v>1461515.7210360293</v>
      </c>
      <c r="AB133" s="59">
        <f>Z133/AA133</f>
        <v>3.9339596650533229E-2</v>
      </c>
      <c r="AC133" s="12">
        <v>1</v>
      </c>
      <c r="AD133" s="15"/>
      <c r="AE133" s="12"/>
      <c r="AF133" s="12"/>
      <c r="AG133" s="15"/>
      <c r="AH133" s="238" t="s">
        <v>46</v>
      </c>
      <c r="AI133" s="239"/>
      <c r="AK133" s="58">
        <v>8016</v>
      </c>
      <c r="AL133" s="58">
        <v>123</v>
      </c>
      <c r="AM133" s="101">
        <f>AL133/AK133</f>
        <v>1.5344311377245509E-2</v>
      </c>
      <c r="AN133" s="100">
        <v>3</v>
      </c>
      <c r="AO133" s="83"/>
      <c r="AP133" s="273" t="s">
        <v>46</v>
      </c>
      <c r="AQ133" s="273"/>
      <c r="AR133" s="8" t="s">
        <v>263</v>
      </c>
      <c r="AS133" s="110">
        <v>0</v>
      </c>
      <c r="AT133" s="33">
        <f t="shared" si="33"/>
        <v>8</v>
      </c>
      <c r="AV133" s="38"/>
    </row>
    <row r="134" spans="1:48" s="25" customFormat="1" ht="15" x14ac:dyDescent="0.25">
      <c r="A134" s="33">
        <v>203</v>
      </c>
      <c r="B134" s="41" t="s">
        <v>266</v>
      </c>
      <c r="C134" s="42" t="s">
        <v>267</v>
      </c>
      <c r="D134" s="43" t="s">
        <v>304</v>
      </c>
      <c r="E134" s="33" t="s">
        <v>305</v>
      </c>
      <c r="G134" s="238" t="s">
        <v>46</v>
      </c>
      <c r="H134" s="239"/>
      <c r="I134" s="15"/>
      <c r="J134" s="94"/>
      <c r="K134" s="110"/>
      <c r="L134" s="15"/>
      <c r="M134" s="96">
        <v>12.33</v>
      </c>
      <c r="N134" s="96">
        <v>14.27</v>
      </c>
      <c r="O134" s="113">
        <f t="shared" ref="O134:O148" si="41">M134/N134</f>
        <v>0.8640504555010512</v>
      </c>
      <c r="P134" s="96">
        <v>2</v>
      </c>
      <c r="Q134" s="15"/>
      <c r="R134" s="48">
        <v>6.83</v>
      </c>
      <c r="S134" s="48">
        <v>12.33</v>
      </c>
      <c r="T134" s="161">
        <f t="shared" si="40"/>
        <v>0.55393349553933491</v>
      </c>
      <c r="U134" s="48">
        <v>2</v>
      </c>
      <c r="V134" s="15"/>
      <c r="W134" s="12" t="s">
        <v>2</v>
      </c>
      <c r="X134" s="12">
        <v>1</v>
      </c>
      <c r="Y134" s="15"/>
      <c r="Z134" s="16">
        <v>0</v>
      </c>
      <c r="AA134" s="16">
        <v>1157448.2499297785</v>
      </c>
      <c r="AB134" s="59">
        <f t="shared" ref="AB134:AB152" si="42">Z134/AA134</f>
        <v>0</v>
      </c>
      <c r="AC134" s="12">
        <v>-1</v>
      </c>
      <c r="AD134" s="15"/>
      <c r="AE134" s="12"/>
      <c r="AF134" s="12"/>
      <c r="AG134" s="15"/>
      <c r="AH134" s="238" t="s">
        <v>46</v>
      </c>
      <c r="AI134" s="239"/>
      <c r="AK134" s="58">
        <v>6111</v>
      </c>
      <c r="AL134" s="58">
        <v>39</v>
      </c>
      <c r="AM134" s="101">
        <f t="shared" ref="AM134:AM152" si="43">AL134/AK134</f>
        <v>6.3819342169857633E-3</v>
      </c>
      <c r="AN134" s="100">
        <v>3</v>
      </c>
      <c r="AO134" s="83"/>
      <c r="AP134" s="273" t="s">
        <v>46</v>
      </c>
      <c r="AQ134" s="273"/>
      <c r="AR134" s="8" t="s">
        <v>263</v>
      </c>
      <c r="AS134" s="110">
        <v>0</v>
      </c>
      <c r="AT134" s="33">
        <f t="shared" si="33"/>
        <v>7</v>
      </c>
      <c r="AV134" s="38"/>
    </row>
    <row r="135" spans="1:48" s="25" customFormat="1" ht="15" x14ac:dyDescent="0.25">
      <c r="A135" s="33">
        <v>203</v>
      </c>
      <c r="B135" s="41" t="s">
        <v>268</v>
      </c>
      <c r="C135" s="42" t="s">
        <v>269</v>
      </c>
      <c r="D135" s="43" t="s">
        <v>304</v>
      </c>
      <c r="E135" s="33" t="s">
        <v>305</v>
      </c>
      <c r="G135" s="238" t="s">
        <v>46</v>
      </c>
      <c r="H135" s="239"/>
      <c r="I135" s="15"/>
      <c r="J135" s="94"/>
      <c r="K135" s="110"/>
      <c r="L135" s="15"/>
      <c r="M135" s="96">
        <v>11.13</v>
      </c>
      <c r="N135" s="96">
        <v>12.8</v>
      </c>
      <c r="O135" s="80">
        <f t="shared" si="41"/>
        <v>0.86953124999999998</v>
      </c>
      <c r="P135" s="96">
        <v>2</v>
      </c>
      <c r="Q135" s="15"/>
      <c r="R135" s="48">
        <v>8.17</v>
      </c>
      <c r="S135" s="48">
        <v>11.13</v>
      </c>
      <c r="T135" s="104">
        <f t="shared" si="40"/>
        <v>0.73405211141060189</v>
      </c>
      <c r="U135" s="48">
        <v>2</v>
      </c>
      <c r="V135" s="15"/>
      <c r="W135" s="12" t="s">
        <v>3</v>
      </c>
      <c r="X135" s="12">
        <v>0</v>
      </c>
      <c r="Y135" s="15"/>
      <c r="Z135" s="16">
        <v>63769.406339958776</v>
      </c>
      <c r="AA135" s="16">
        <v>1315691.7936600412</v>
      </c>
      <c r="AB135" s="59">
        <f t="shared" si="42"/>
        <v>4.8468346954238142E-2</v>
      </c>
      <c r="AC135" s="12">
        <v>1</v>
      </c>
      <c r="AD135" s="15"/>
      <c r="AE135" s="12"/>
      <c r="AF135" s="12"/>
      <c r="AG135" s="15"/>
      <c r="AH135" s="238" t="s">
        <v>46</v>
      </c>
      <c r="AI135" s="239"/>
      <c r="AK135" s="58">
        <v>7300</v>
      </c>
      <c r="AL135" s="58">
        <v>91</v>
      </c>
      <c r="AM135" s="101">
        <f t="shared" si="43"/>
        <v>1.2465753424657534E-2</v>
      </c>
      <c r="AN135" s="100">
        <v>3</v>
      </c>
      <c r="AO135" s="83"/>
      <c r="AP135" s="273" t="s">
        <v>46</v>
      </c>
      <c r="AQ135" s="273"/>
      <c r="AR135" s="8" t="s">
        <v>319</v>
      </c>
      <c r="AS135" s="110">
        <v>-1</v>
      </c>
      <c r="AT135" s="33">
        <f t="shared" ref="AT135:AT148" si="44">H135+K135+P135+U135+X135+AC135+AF135+AI135+AN135+AQ135+AS135</f>
        <v>7</v>
      </c>
      <c r="AV135" s="38"/>
    </row>
    <row r="136" spans="1:48" s="25" customFormat="1" ht="15" x14ac:dyDescent="0.25">
      <c r="A136" s="33">
        <v>203</v>
      </c>
      <c r="B136" s="41" t="s">
        <v>270</v>
      </c>
      <c r="C136" s="42" t="s">
        <v>271</v>
      </c>
      <c r="D136" s="43" t="s">
        <v>304</v>
      </c>
      <c r="E136" s="33" t="s">
        <v>305</v>
      </c>
      <c r="G136" s="238" t="s">
        <v>46</v>
      </c>
      <c r="H136" s="239"/>
      <c r="I136" s="15"/>
      <c r="J136" s="94"/>
      <c r="K136" s="110"/>
      <c r="L136" s="15"/>
      <c r="M136" s="96">
        <v>7.38</v>
      </c>
      <c r="N136" s="96">
        <v>8.83</v>
      </c>
      <c r="O136" s="113">
        <f t="shared" si="41"/>
        <v>0.83578708946772362</v>
      </c>
      <c r="P136" s="96">
        <v>2</v>
      </c>
      <c r="Q136" s="15"/>
      <c r="R136" s="48">
        <v>5.33</v>
      </c>
      <c r="S136" s="48">
        <v>7.38</v>
      </c>
      <c r="T136" s="104">
        <f t="shared" si="40"/>
        <v>0.72222222222222221</v>
      </c>
      <c r="U136" s="48">
        <v>2</v>
      </c>
      <c r="V136" s="15"/>
      <c r="W136" s="12" t="s">
        <v>2</v>
      </c>
      <c r="X136" s="12">
        <v>1</v>
      </c>
      <c r="Y136" s="15"/>
      <c r="Z136" s="16">
        <v>46891.756272694096</v>
      </c>
      <c r="AA136" s="16">
        <v>831959.35372730589</v>
      </c>
      <c r="AB136" s="59">
        <f t="shared" si="42"/>
        <v>5.6363037524143234E-2</v>
      </c>
      <c r="AC136" s="12">
        <v>2</v>
      </c>
      <c r="AD136" s="15"/>
      <c r="AE136" s="12"/>
      <c r="AF136" s="12"/>
      <c r="AG136" s="15"/>
      <c r="AH136" s="238" t="s">
        <v>46</v>
      </c>
      <c r="AI136" s="239"/>
      <c r="AK136" s="58">
        <v>4651</v>
      </c>
      <c r="AL136" s="58">
        <v>28</v>
      </c>
      <c r="AM136" s="101">
        <f t="shared" si="43"/>
        <v>6.0202107073747584E-3</v>
      </c>
      <c r="AN136" s="100">
        <v>3</v>
      </c>
      <c r="AO136" s="83"/>
      <c r="AP136" s="273" t="s">
        <v>46</v>
      </c>
      <c r="AQ136" s="273"/>
      <c r="AR136" s="8" t="s">
        <v>320</v>
      </c>
      <c r="AS136" s="110">
        <v>1</v>
      </c>
      <c r="AT136" s="33">
        <f t="shared" si="44"/>
        <v>11</v>
      </c>
      <c r="AV136" s="38"/>
    </row>
    <row r="137" spans="1:48" s="25" customFormat="1" ht="15" x14ac:dyDescent="0.25">
      <c r="A137" s="33">
        <v>203</v>
      </c>
      <c r="B137" s="41" t="s">
        <v>272</v>
      </c>
      <c r="C137" s="42" t="s">
        <v>273</v>
      </c>
      <c r="D137" s="43" t="s">
        <v>304</v>
      </c>
      <c r="E137" s="33" t="s">
        <v>305</v>
      </c>
      <c r="G137" s="238" t="s">
        <v>46</v>
      </c>
      <c r="H137" s="239"/>
      <c r="I137" s="15"/>
      <c r="J137" s="94"/>
      <c r="K137" s="110"/>
      <c r="L137" s="15"/>
      <c r="M137" s="96">
        <v>7.33</v>
      </c>
      <c r="N137" s="96">
        <v>8.16</v>
      </c>
      <c r="O137" s="80">
        <f t="shared" si="41"/>
        <v>0.89828431372549022</v>
      </c>
      <c r="P137" s="96">
        <v>2</v>
      </c>
      <c r="Q137" s="15"/>
      <c r="R137" s="48">
        <v>5.5</v>
      </c>
      <c r="S137" s="48">
        <v>7.33</v>
      </c>
      <c r="T137" s="104">
        <f t="shared" si="40"/>
        <v>0.75034106412005452</v>
      </c>
      <c r="U137" s="48">
        <v>2</v>
      </c>
      <c r="V137" s="15"/>
      <c r="W137" s="12" t="s">
        <v>2</v>
      </c>
      <c r="X137" s="12">
        <v>1</v>
      </c>
      <c r="Y137" s="15"/>
      <c r="Z137" s="16">
        <v>0</v>
      </c>
      <c r="AA137" s="16">
        <v>1056225.502913333</v>
      </c>
      <c r="AB137" s="59">
        <f t="shared" si="42"/>
        <v>0</v>
      </c>
      <c r="AC137" s="12">
        <v>-1</v>
      </c>
      <c r="AD137" s="15"/>
      <c r="AE137" s="12"/>
      <c r="AF137" s="12"/>
      <c r="AG137" s="15"/>
      <c r="AH137" s="238" t="s">
        <v>46</v>
      </c>
      <c r="AI137" s="239"/>
      <c r="AK137" s="58">
        <v>5513</v>
      </c>
      <c r="AL137" s="58">
        <v>213</v>
      </c>
      <c r="AM137" s="101">
        <f t="shared" si="43"/>
        <v>3.8635951387629243E-2</v>
      </c>
      <c r="AN137" s="100">
        <v>3</v>
      </c>
      <c r="AO137" s="83"/>
      <c r="AP137" s="273" t="s">
        <v>46</v>
      </c>
      <c r="AQ137" s="273"/>
      <c r="AR137" s="8" t="s">
        <v>319</v>
      </c>
      <c r="AS137" s="110">
        <v>-1</v>
      </c>
      <c r="AT137" s="33">
        <f t="shared" si="44"/>
        <v>6</v>
      </c>
      <c r="AV137" s="38"/>
    </row>
    <row r="138" spans="1:48" s="25" customFormat="1" ht="15" x14ac:dyDescent="0.25">
      <c r="A138" s="33">
        <v>203</v>
      </c>
      <c r="B138" s="41" t="s">
        <v>274</v>
      </c>
      <c r="C138" s="42" t="s">
        <v>275</v>
      </c>
      <c r="D138" s="43" t="s">
        <v>304</v>
      </c>
      <c r="E138" s="33" t="s">
        <v>305</v>
      </c>
      <c r="G138" s="238" t="s">
        <v>46</v>
      </c>
      <c r="H138" s="239"/>
      <c r="I138" s="15"/>
      <c r="J138" s="94"/>
      <c r="K138" s="110"/>
      <c r="L138" s="15"/>
      <c r="M138" s="96">
        <v>14.05</v>
      </c>
      <c r="N138" s="96">
        <v>16.829999999999998</v>
      </c>
      <c r="O138" s="113">
        <f t="shared" si="41"/>
        <v>0.83481877599524668</v>
      </c>
      <c r="P138" s="96">
        <v>2</v>
      </c>
      <c r="Q138" s="15"/>
      <c r="R138" s="48">
        <v>10.44</v>
      </c>
      <c r="S138" s="48">
        <v>14.05</v>
      </c>
      <c r="T138" s="161">
        <f t="shared" si="40"/>
        <v>0.74306049822064046</v>
      </c>
      <c r="U138" s="48">
        <v>2</v>
      </c>
      <c r="V138" s="15"/>
      <c r="W138" s="12" t="s">
        <v>3</v>
      </c>
      <c r="X138" s="12">
        <v>0</v>
      </c>
      <c r="Y138" s="15"/>
      <c r="Z138" s="16">
        <v>202760.72999999998</v>
      </c>
      <c r="AA138" s="16">
        <v>1811151.27</v>
      </c>
      <c r="AB138" s="59">
        <f t="shared" si="42"/>
        <v>0.1119512949351823</v>
      </c>
      <c r="AC138" s="12">
        <v>3</v>
      </c>
      <c r="AD138" s="15"/>
      <c r="AE138" s="12"/>
      <c r="AF138" s="12"/>
      <c r="AG138" s="15"/>
      <c r="AH138" s="238" t="s">
        <v>46</v>
      </c>
      <c r="AI138" s="239"/>
      <c r="AK138" s="58">
        <v>10624</v>
      </c>
      <c r="AL138" s="58">
        <v>149</v>
      </c>
      <c r="AM138" s="101">
        <f t="shared" si="43"/>
        <v>1.4024849397590361E-2</v>
      </c>
      <c r="AN138" s="100">
        <v>3</v>
      </c>
      <c r="AO138" s="83"/>
      <c r="AP138" s="273" t="s">
        <v>46</v>
      </c>
      <c r="AQ138" s="273"/>
      <c r="AR138" s="8" t="s">
        <v>319</v>
      </c>
      <c r="AS138" s="110">
        <v>-1</v>
      </c>
      <c r="AT138" s="33">
        <f t="shared" si="44"/>
        <v>9</v>
      </c>
      <c r="AV138" s="38"/>
    </row>
    <row r="139" spans="1:48" s="25" customFormat="1" ht="15" x14ac:dyDescent="0.25">
      <c r="A139" s="33">
        <v>203</v>
      </c>
      <c r="B139" s="41" t="s">
        <v>276</v>
      </c>
      <c r="C139" s="42" t="s">
        <v>277</v>
      </c>
      <c r="D139" s="43" t="s">
        <v>304</v>
      </c>
      <c r="E139" s="33" t="s">
        <v>305</v>
      </c>
      <c r="G139" s="238" t="s">
        <v>46</v>
      </c>
      <c r="H139" s="239"/>
      <c r="I139" s="15"/>
      <c r="J139" s="94"/>
      <c r="K139" s="110"/>
      <c r="L139" s="15"/>
      <c r="M139" s="96">
        <v>9</v>
      </c>
      <c r="N139" s="96">
        <v>10.66</v>
      </c>
      <c r="O139" s="113">
        <f t="shared" si="41"/>
        <v>0.84427767354596617</v>
      </c>
      <c r="P139" s="96">
        <v>2</v>
      </c>
      <c r="Q139" s="15"/>
      <c r="R139" s="48">
        <v>6.66</v>
      </c>
      <c r="S139" s="48">
        <v>9</v>
      </c>
      <c r="T139" s="161">
        <f t="shared" si="40"/>
        <v>0.74</v>
      </c>
      <c r="U139" s="48">
        <v>2</v>
      </c>
      <c r="V139" s="15"/>
      <c r="W139" s="12" t="s">
        <v>2</v>
      </c>
      <c r="X139" s="12">
        <v>1</v>
      </c>
      <c r="Y139" s="15"/>
      <c r="Z139" s="16">
        <v>3450.1872719792882</v>
      </c>
      <c r="AA139" s="16">
        <v>906895.73272802075</v>
      </c>
      <c r="AB139" s="59">
        <f t="shared" si="42"/>
        <v>3.8043924427793112E-3</v>
      </c>
      <c r="AC139" s="12">
        <v>0</v>
      </c>
      <c r="AD139" s="15"/>
      <c r="AE139" s="12"/>
      <c r="AF139" s="12"/>
      <c r="AG139" s="15"/>
      <c r="AH139" s="238" t="s">
        <v>46</v>
      </c>
      <c r="AI139" s="239"/>
      <c r="AK139" s="58">
        <v>4812</v>
      </c>
      <c r="AL139" s="58">
        <v>40</v>
      </c>
      <c r="AM139" s="101">
        <f t="shared" si="43"/>
        <v>8.3125519534497094E-3</v>
      </c>
      <c r="AN139" s="100">
        <v>3</v>
      </c>
      <c r="AO139" s="83"/>
      <c r="AP139" s="273" t="s">
        <v>46</v>
      </c>
      <c r="AQ139" s="273"/>
      <c r="AR139" s="8" t="s">
        <v>319</v>
      </c>
      <c r="AS139" s="110">
        <v>-1</v>
      </c>
      <c r="AT139" s="33">
        <f t="shared" si="44"/>
        <v>7</v>
      </c>
      <c r="AV139" s="38"/>
    </row>
    <row r="140" spans="1:48" s="25" customFormat="1" ht="15" x14ac:dyDescent="0.25">
      <c r="A140" s="33">
        <v>203</v>
      </c>
      <c r="B140" s="41" t="s">
        <v>278</v>
      </c>
      <c r="C140" s="42" t="s">
        <v>279</v>
      </c>
      <c r="D140" s="43" t="s">
        <v>304</v>
      </c>
      <c r="E140" s="33" t="s">
        <v>305</v>
      </c>
      <c r="G140" s="238" t="s">
        <v>46</v>
      </c>
      <c r="H140" s="239"/>
      <c r="I140" s="15"/>
      <c r="J140" s="94"/>
      <c r="K140" s="110"/>
      <c r="L140" s="15"/>
      <c r="M140" s="96">
        <v>14.56</v>
      </c>
      <c r="N140" s="96">
        <v>15.9</v>
      </c>
      <c r="O140" s="113">
        <f t="shared" si="41"/>
        <v>0.91572327044025159</v>
      </c>
      <c r="P140" s="96">
        <v>2</v>
      </c>
      <c r="Q140" s="15"/>
      <c r="R140" s="48">
        <v>9.43</v>
      </c>
      <c r="S140" s="48">
        <v>14.56</v>
      </c>
      <c r="T140" s="161">
        <f t="shared" si="40"/>
        <v>0.64766483516483508</v>
      </c>
      <c r="U140" s="48">
        <v>2</v>
      </c>
      <c r="V140" s="15"/>
      <c r="W140" s="12" t="s">
        <v>3</v>
      </c>
      <c r="X140" s="12">
        <v>0</v>
      </c>
      <c r="Y140" s="15"/>
      <c r="Z140" s="16">
        <v>159681.39999999991</v>
      </c>
      <c r="AA140" s="16">
        <v>1181770.3</v>
      </c>
      <c r="AB140" s="59">
        <f t="shared" si="42"/>
        <v>0.13512050522846944</v>
      </c>
      <c r="AC140" s="12">
        <v>3</v>
      </c>
      <c r="AD140" s="15"/>
      <c r="AE140" s="12"/>
      <c r="AF140" s="12"/>
      <c r="AG140" s="15"/>
      <c r="AH140" s="238" t="s">
        <v>46</v>
      </c>
      <c r="AI140" s="239"/>
      <c r="AK140" s="58">
        <v>7085</v>
      </c>
      <c r="AL140" s="58">
        <v>246</v>
      </c>
      <c r="AM140" s="101">
        <f t="shared" si="43"/>
        <v>3.4721242060691604E-2</v>
      </c>
      <c r="AN140" s="100">
        <v>3</v>
      </c>
      <c r="AO140" s="83"/>
      <c r="AP140" s="273" t="s">
        <v>46</v>
      </c>
      <c r="AQ140" s="273"/>
      <c r="AR140" s="8" t="s">
        <v>320</v>
      </c>
      <c r="AS140" s="110">
        <v>1</v>
      </c>
      <c r="AT140" s="33">
        <f t="shared" si="44"/>
        <v>11</v>
      </c>
      <c r="AV140" s="38"/>
    </row>
    <row r="141" spans="1:48" s="25" customFormat="1" ht="15" x14ac:dyDescent="0.25">
      <c r="A141" s="33">
        <v>203</v>
      </c>
      <c r="B141" s="41" t="s">
        <v>280</v>
      </c>
      <c r="C141" s="42" t="s">
        <v>281</v>
      </c>
      <c r="D141" s="43" t="s">
        <v>304</v>
      </c>
      <c r="E141" s="33" t="s">
        <v>305</v>
      </c>
      <c r="G141" s="238" t="s">
        <v>46</v>
      </c>
      <c r="H141" s="239"/>
      <c r="I141" s="15"/>
      <c r="J141" s="94"/>
      <c r="K141" s="110"/>
      <c r="L141" s="15"/>
      <c r="M141" s="96">
        <v>8.8000000000000007</v>
      </c>
      <c r="N141" s="96">
        <v>9.91</v>
      </c>
      <c r="O141" s="113">
        <f t="shared" si="41"/>
        <v>0.8879919273461151</v>
      </c>
      <c r="P141" s="96">
        <v>2</v>
      </c>
      <c r="Q141" s="15"/>
      <c r="R141" s="48">
        <v>7.8</v>
      </c>
      <c r="S141" s="48">
        <v>8.8000000000000007</v>
      </c>
      <c r="T141" s="161">
        <f t="shared" si="40"/>
        <v>0.88636363636363624</v>
      </c>
      <c r="U141" s="48">
        <v>2</v>
      </c>
      <c r="V141" s="15"/>
      <c r="W141" s="12" t="s">
        <v>2</v>
      </c>
      <c r="X141" s="12">
        <v>1</v>
      </c>
      <c r="Y141" s="15"/>
      <c r="Z141" s="16">
        <v>0</v>
      </c>
      <c r="AA141" s="16">
        <v>949676.50122075295</v>
      </c>
      <c r="AB141" s="59">
        <f t="shared" si="42"/>
        <v>0</v>
      </c>
      <c r="AC141" s="12">
        <v>-1</v>
      </c>
      <c r="AD141" s="15"/>
      <c r="AE141" s="12"/>
      <c r="AF141" s="12"/>
      <c r="AG141" s="15"/>
      <c r="AH141" s="238" t="s">
        <v>46</v>
      </c>
      <c r="AI141" s="239"/>
      <c r="AK141" s="58">
        <v>4859</v>
      </c>
      <c r="AL141" s="58">
        <v>206</v>
      </c>
      <c r="AM141" s="101">
        <f t="shared" si="43"/>
        <v>4.2395554640872607E-2</v>
      </c>
      <c r="AN141" s="100">
        <v>3</v>
      </c>
      <c r="AO141" s="83"/>
      <c r="AP141" s="273" t="s">
        <v>46</v>
      </c>
      <c r="AQ141" s="273"/>
      <c r="AR141" s="8" t="s">
        <v>319</v>
      </c>
      <c r="AS141" s="110">
        <v>-1</v>
      </c>
      <c r="AT141" s="33">
        <f t="shared" si="44"/>
        <v>6</v>
      </c>
      <c r="AV141" s="38"/>
    </row>
    <row r="142" spans="1:48" s="25" customFormat="1" ht="15" x14ac:dyDescent="0.25">
      <c r="A142" s="33">
        <v>203</v>
      </c>
      <c r="B142" s="41" t="s">
        <v>282</v>
      </c>
      <c r="C142" s="42" t="s">
        <v>283</v>
      </c>
      <c r="D142" s="43" t="s">
        <v>304</v>
      </c>
      <c r="E142" s="33" t="s">
        <v>305</v>
      </c>
      <c r="G142" s="238" t="s">
        <v>46</v>
      </c>
      <c r="H142" s="239"/>
      <c r="I142" s="15"/>
      <c r="J142" s="94"/>
      <c r="K142" s="110"/>
      <c r="L142" s="15"/>
      <c r="M142" s="96">
        <v>10.55</v>
      </c>
      <c r="N142" s="96">
        <v>14.44</v>
      </c>
      <c r="O142" s="113">
        <f t="shared" si="41"/>
        <v>0.73060941828254855</v>
      </c>
      <c r="P142" s="96">
        <v>0</v>
      </c>
      <c r="Q142" s="15"/>
      <c r="R142" s="48">
        <v>10.55</v>
      </c>
      <c r="S142" s="48">
        <v>10.55</v>
      </c>
      <c r="T142" s="104">
        <f t="shared" si="40"/>
        <v>1</v>
      </c>
      <c r="U142" s="48">
        <v>2</v>
      </c>
      <c r="V142" s="15"/>
      <c r="W142" s="12" t="s">
        <v>2</v>
      </c>
      <c r="X142" s="12">
        <v>1</v>
      </c>
      <c r="Y142" s="15"/>
      <c r="Z142" s="16">
        <v>80323.587160079041</v>
      </c>
      <c r="AA142" s="16">
        <v>1546859.722839921</v>
      </c>
      <c r="AB142" s="59">
        <f t="shared" si="42"/>
        <v>5.1926872213474425E-2</v>
      </c>
      <c r="AC142" s="12">
        <v>2</v>
      </c>
      <c r="AD142" s="15"/>
      <c r="AE142" s="12"/>
      <c r="AF142" s="12"/>
      <c r="AG142" s="15"/>
      <c r="AH142" s="238" t="s">
        <v>46</v>
      </c>
      <c r="AI142" s="239"/>
      <c r="AK142" s="58">
        <v>8611</v>
      </c>
      <c r="AL142" s="58">
        <v>393</v>
      </c>
      <c r="AM142" s="101">
        <f t="shared" si="43"/>
        <v>4.5639298571594475E-2</v>
      </c>
      <c r="AN142" s="100">
        <v>3</v>
      </c>
      <c r="AO142" s="83"/>
      <c r="AP142" s="273" t="s">
        <v>46</v>
      </c>
      <c r="AQ142" s="273"/>
      <c r="AR142" s="8" t="s">
        <v>319</v>
      </c>
      <c r="AS142" s="110">
        <v>-1</v>
      </c>
      <c r="AT142" s="33">
        <f t="shared" si="44"/>
        <v>7</v>
      </c>
      <c r="AV142" s="38"/>
    </row>
    <row r="143" spans="1:48" s="25" customFormat="1" ht="15" x14ac:dyDescent="0.25">
      <c r="A143" s="33">
        <v>203</v>
      </c>
      <c r="B143" s="41" t="s">
        <v>284</v>
      </c>
      <c r="C143" s="42" t="s">
        <v>285</v>
      </c>
      <c r="D143" s="43" t="s">
        <v>304</v>
      </c>
      <c r="E143" s="33" t="s">
        <v>305</v>
      </c>
      <c r="G143" s="238" t="s">
        <v>46</v>
      </c>
      <c r="H143" s="239"/>
      <c r="I143" s="15"/>
      <c r="J143" s="94"/>
      <c r="K143" s="110"/>
      <c r="L143" s="15"/>
      <c r="M143" s="96">
        <v>11.63</v>
      </c>
      <c r="N143" s="96">
        <v>13.3</v>
      </c>
      <c r="O143" s="80">
        <f t="shared" si="41"/>
        <v>0.8744360902255639</v>
      </c>
      <c r="P143" s="96">
        <v>2</v>
      </c>
      <c r="Q143" s="15"/>
      <c r="R143" s="48">
        <v>7.88</v>
      </c>
      <c r="S143" s="48">
        <v>11.63</v>
      </c>
      <c r="T143" s="104">
        <f t="shared" si="40"/>
        <v>0.67755803955288041</v>
      </c>
      <c r="U143" s="48">
        <v>2</v>
      </c>
      <c r="V143" s="15"/>
      <c r="W143" s="12" t="s">
        <v>3</v>
      </c>
      <c r="X143" s="12">
        <v>0</v>
      </c>
      <c r="Y143" s="15"/>
      <c r="Z143" s="16">
        <v>142383.14819999994</v>
      </c>
      <c r="AA143" s="16">
        <v>1162981.3018</v>
      </c>
      <c r="AB143" s="59">
        <f t="shared" si="42"/>
        <v>0.12242943887371788</v>
      </c>
      <c r="AC143" s="12">
        <v>3</v>
      </c>
      <c r="AD143" s="15"/>
      <c r="AE143" s="12"/>
      <c r="AF143" s="12"/>
      <c r="AG143" s="15"/>
      <c r="AH143" s="238" t="s">
        <v>46</v>
      </c>
      <c r="AI143" s="239"/>
      <c r="AK143" s="58">
        <v>6913</v>
      </c>
      <c r="AL143" s="58">
        <v>137</v>
      </c>
      <c r="AM143" s="101">
        <f t="shared" si="43"/>
        <v>1.9817734702733979E-2</v>
      </c>
      <c r="AN143" s="100">
        <v>3</v>
      </c>
      <c r="AO143" s="83"/>
      <c r="AP143" s="273" t="s">
        <v>46</v>
      </c>
      <c r="AQ143" s="273"/>
      <c r="AR143" s="8" t="s">
        <v>320</v>
      </c>
      <c r="AS143" s="110">
        <v>1</v>
      </c>
      <c r="AT143" s="33">
        <f t="shared" si="44"/>
        <v>11</v>
      </c>
      <c r="AV143" s="38"/>
    </row>
    <row r="144" spans="1:48" s="25" customFormat="1" ht="15" x14ac:dyDescent="0.25">
      <c r="A144" s="33">
        <v>203</v>
      </c>
      <c r="B144" s="41" t="s">
        <v>286</v>
      </c>
      <c r="C144" s="42" t="s">
        <v>287</v>
      </c>
      <c r="D144" s="43" t="s">
        <v>304</v>
      </c>
      <c r="E144" s="33" t="s">
        <v>305</v>
      </c>
      <c r="G144" s="238" t="s">
        <v>46</v>
      </c>
      <c r="H144" s="239"/>
      <c r="I144" s="15"/>
      <c r="J144" s="94"/>
      <c r="K144" s="110"/>
      <c r="L144" s="15"/>
      <c r="M144" s="96">
        <v>10.19</v>
      </c>
      <c r="N144" s="96">
        <v>11.19</v>
      </c>
      <c r="O144" s="113">
        <f t="shared" si="41"/>
        <v>0.91063449508489724</v>
      </c>
      <c r="P144" s="96">
        <v>2</v>
      </c>
      <c r="Q144" s="15"/>
      <c r="R144" s="48">
        <v>5.52</v>
      </c>
      <c r="S144" s="48">
        <v>10.19</v>
      </c>
      <c r="T144" s="161">
        <f t="shared" si="40"/>
        <v>0.5417075564278705</v>
      </c>
      <c r="U144" s="48">
        <v>2</v>
      </c>
      <c r="V144" s="15"/>
      <c r="W144" s="12" t="s">
        <v>3</v>
      </c>
      <c r="X144" s="12">
        <v>0</v>
      </c>
      <c r="Y144" s="15"/>
      <c r="Z144" s="16">
        <v>0</v>
      </c>
      <c r="AA144" s="16">
        <v>1103701.8120807062</v>
      </c>
      <c r="AB144" s="59">
        <f t="shared" si="42"/>
        <v>0</v>
      </c>
      <c r="AC144" s="12">
        <v>-1</v>
      </c>
      <c r="AD144" s="15"/>
      <c r="AE144" s="12"/>
      <c r="AF144" s="12"/>
      <c r="AG144" s="15"/>
      <c r="AH144" s="238" t="s">
        <v>46</v>
      </c>
      <c r="AI144" s="239"/>
      <c r="AK144" s="58">
        <v>5314</v>
      </c>
      <c r="AL144" s="58">
        <v>21</v>
      </c>
      <c r="AM144" s="101">
        <f t="shared" si="43"/>
        <v>3.9518253669552127E-3</v>
      </c>
      <c r="AN144" s="100">
        <v>3</v>
      </c>
      <c r="AO144" s="83"/>
      <c r="AP144" s="273" t="s">
        <v>46</v>
      </c>
      <c r="AQ144" s="273"/>
      <c r="AR144" s="8" t="s">
        <v>263</v>
      </c>
      <c r="AS144" s="110">
        <v>0</v>
      </c>
      <c r="AT144" s="33">
        <f t="shared" si="44"/>
        <v>6</v>
      </c>
      <c r="AV144" s="38"/>
    </row>
    <row r="145" spans="1:48" s="25" customFormat="1" ht="15" x14ac:dyDescent="0.25">
      <c r="A145" s="33">
        <v>203</v>
      </c>
      <c r="B145" s="41" t="s">
        <v>288</v>
      </c>
      <c r="C145" s="42" t="s">
        <v>289</v>
      </c>
      <c r="D145" s="43" t="s">
        <v>304</v>
      </c>
      <c r="E145" s="33" t="s">
        <v>305</v>
      </c>
      <c r="G145" s="238" t="s">
        <v>46</v>
      </c>
      <c r="H145" s="239"/>
      <c r="I145" s="15"/>
      <c r="J145" s="94"/>
      <c r="K145" s="110"/>
      <c r="L145" s="15"/>
      <c r="M145" s="96">
        <v>10.77</v>
      </c>
      <c r="N145" s="96">
        <v>13</v>
      </c>
      <c r="O145" s="80">
        <f t="shared" si="41"/>
        <v>0.82846153846153847</v>
      </c>
      <c r="P145" s="96">
        <v>2</v>
      </c>
      <c r="Q145" s="15"/>
      <c r="R145" s="48">
        <v>9.11</v>
      </c>
      <c r="S145" s="48">
        <v>10.77</v>
      </c>
      <c r="T145" s="161">
        <f t="shared" si="40"/>
        <v>0.84586815227483747</v>
      </c>
      <c r="U145" s="48">
        <v>2</v>
      </c>
      <c r="V145" s="15"/>
      <c r="W145" s="12" t="s">
        <v>3</v>
      </c>
      <c r="X145" s="12">
        <v>0</v>
      </c>
      <c r="Y145" s="15"/>
      <c r="Z145" s="16">
        <v>116531.95532244653</v>
      </c>
      <c r="AA145" s="16">
        <v>1213784.0446775535</v>
      </c>
      <c r="AB145" s="59">
        <f t="shared" si="42"/>
        <v>9.6007156984341244E-2</v>
      </c>
      <c r="AC145" s="12">
        <v>2</v>
      </c>
      <c r="AD145" s="15"/>
      <c r="AE145" s="12"/>
      <c r="AF145" s="12"/>
      <c r="AG145" s="15"/>
      <c r="AH145" s="238" t="s">
        <v>46</v>
      </c>
      <c r="AI145" s="239"/>
      <c r="AK145" s="58">
        <v>7017</v>
      </c>
      <c r="AL145" s="58">
        <v>112</v>
      </c>
      <c r="AM145" s="101">
        <f t="shared" si="43"/>
        <v>1.5961236995867181E-2</v>
      </c>
      <c r="AN145" s="100">
        <v>3</v>
      </c>
      <c r="AO145" s="83"/>
      <c r="AP145" s="273" t="s">
        <v>46</v>
      </c>
      <c r="AQ145" s="273"/>
      <c r="AR145" s="8" t="s">
        <v>263</v>
      </c>
      <c r="AS145" s="110">
        <v>0</v>
      </c>
      <c r="AT145" s="33">
        <f t="shared" si="44"/>
        <v>9</v>
      </c>
      <c r="AV145" s="38"/>
    </row>
    <row r="146" spans="1:48" s="25" customFormat="1" ht="15" x14ac:dyDescent="0.25">
      <c r="A146" s="33">
        <v>203</v>
      </c>
      <c r="B146" s="41" t="s">
        <v>290</v>
      </c>
      <c r="C146" s="42" t="s">
        <v>291</v>
      </c>
      <c r="D146" s="43" t="s">
        <v>304</v>
      </c>
      <c r="E146" s="33" t="s">
        <v>305</v>
      </c>
      <c r="G146" s="238" t="s">
        <v>46</v>
      </c>
      <c r="H146" s="239"/>
      <c r="I146" s="15"/>
      <c r="J146" s="94"/>
      <c r="K146" s="110"/>
      <c r="L146" s="15"/>
      <c r="M146" s="96">
        <v>5.97</v>
      </c>
      <c r="N146" s="96">
        <v>7.22</v>
      </c>
      <c r="O146" s="97">
        <f t="shared" si="41"/>
        <v>0.82686980609418281</v>
      </c>
      <c r="P146" s="96">
        <v>2</v>
      </c>
      <c r="Q146" s="15"/>
      <c r="R146" s="48">
        <v>0.66</v>
      </c>
      <c r="S146" s="48">
        <v>5.97</v>
      </c>
      <c r="T146" s="103">
        <f t="shared" si="40"/>
        <v>0.11055276381909548</v>
      </c>
      <c r="U146" s="48">
        <v>0</v>
      </c>
      <c r="V146" s="15"/>
      <c r="W146" s="12" t="s">
        <v>2</v>
      </c>
      <c r="X146" s="12">
        <v>1</v>
      </c>
      <c r="Y146" s="15"/>
      <c r="Z146" s="16">
        <v>0</v>
      </c>
      <c r="AA146" s="16">
        <v>806621.52240000002</v>
      </c>
      <c r="AB146" s="59">
        <f t="shared" si="42"/>
        <v>0</v>
      </c>
      <c r="AC146" s="12">
        <v>-1</v>
      </c>
      <c r="AD146" s="15"/>
      <c r="AE146" s="12"/>
      <c r="AF146" s="12"/>
      <c r="AG146" s="15"/>
      <c r="AH146" s="238" t="s">
        <v>46</v>
      </c>
      <c r="AI146" s="239"/>
      <c r="AK146" s="58">
        <v>3665</v>
      </c>
      <c r="AL146" s="58">
        <v>9</v>
      </c>
      <c r="AM146" s="101">
        <f t="shared" si="43"/>
        <v>2.4556616643929058E-3</v>
      </c>
      <c r="AN146" s="100">
        <v>3</v>
      </c>
      <c r="AO146" s="83"/>
      <c r="AP146" s="273" t="s">
        <v>46</v>
      </c>
      <c r="AQ146" s="273"/>
      <c r="AR146" s="8" t="s">
        <v>319</v>
      </c>
      <c r="AS146" s="110">
        <v>-1</v>
      </c>
      <c r="AT146" s="33">
        <f t="shared" si="44"/>
        <v>4</v>
      </c>
      <c r="AV146" s="38"/>
    </row>
    <row r="147" spans="1:48" s="25" customFormat="1" ht="15" x14ac:dyDescent="0.25">
      <c r="A147" s="33">
        <v>203</v>
      </c>
      <c r="B147" s="41" t="s">
        <v>292</v>
      </c>
      <c r="C147" s="42" t="s">
        <v>293</v>
      </c>
      <c r="D147" s="43" t="s">
        <v>304</v>
      </c>
      <c r="E147" s="33" t="s">
        <v>305</v>
      </c>
      <c r="G147" s="238" t="s">
        <v>46</v>
      </c>
      <c r="H147" s="239"/>
      <c r="I147" s="15"/>
      <c r="J147" s="94"/>
      <c r="K147" s="110"/>
      <c r="L147" s="15"/>
      <c r="M147" s="96">
        <v>6.72</v>
      </c>
      <c r="N147" s="96">
        <v>8.8000000000000007</v>
      </c>
      <c r="O147" s="98">
        <f t="shared" si="41"/>
        <v>0.76363636363636356</v>
      </c>
      <c r="P147" s="96">
        <v>0</v>
      </c>
      <c r="Q147" s="15"/>
      <c r="R147" s="48">
        <v>6.72</v>
      </c>
      <c r="S147" s="48">
        <v>6.72</v>
      </c>
      <c r="T147" s="103">
        <f t="shared" si="40"/>
        <v>1</v>
      </c>
      <c r="U147" s="48">
        <v>2</v>
      </c>
      <c r="V147" s="15"/>
      <c r="W147" s="12" t="s">
        <v>2</v>
      </c>
      <c r="X147" s="12">
        <v>1</v>
      </c>
      <c r="Y147" s="15"/>
      <c r="Z147" s="16">
        <v>106045.00958734902</v>
      </c>
      <c r="AA147" s="16">
        <v>929569.84041265107</v>
      </c>
      <c r="AB147" s="59">
        <f t="shared" si="42"/>
        <v>0.11407965811398736</v>
      </c>
      <c r="AC147" s="12">
        <v>3</v>
      </c>
      <c r="AD147" s="15"/>
      <c r="AE147" s="12"/>
      <c r="AF147" s="12"/>
      <c r="AG147" s="15"/>
      <c r="AH147" s="238" t="s">
        <v>46</v>
      </c>
      <c r="AI147" s="239"/>
      <c r="AK147" s="58">
        <v>5480</v>
      </c>
      <c r="AL147" s="58">
        <v>337</v>
      </c>
      <c r="AM147" s="101">
        <f t="shared" si="43"/>
        <v>6.1496350364963502E-2</v>
      </c>
      <c r="AN147" s="100">
        <v>3</v>
      </c>
      <c r="AO147" s="83"/>
      <c r="AP147" s="273" t="s">
        <v>46</v>
      </c>
      <c r="AQ147" s="273"/>
      <c r="AR147" s="8" t="s">
        <v>263</v>
      </c>
      <c r="AS147" s="110">
        <v>0</v>
      </c>
      <c r="AT147" s="33">
        <f t="shared" si="44"/>
        <v>9</v>
      </c>
      <c r="AV147" s="38"/>
    </row>
    <row r="148" spans="1:48" s="25" customFormat="1" ht="15" x14ac:dyDescent="0.25">
      <c r="A148" s="33">
        <v>203</v>
      </c>
      <c r="B148" s="41" t="s">
        <v>294</v>
      </c>
      <c r="C148" s="42" t="s">
        <v>295</v>
      </c>
      <c r="D148" s="43" t="s">
        <v>304</v>
      </c>
      <c r="E148" s="33" t="s">
        <v>305</v>
      </c>
      <c r="G148" s="238" t="s">
        <v>46</v>
      </c>
      <c r="H148" s="239"/>
      <c r="I148" s="15"/>
      <c r="J148" s="94"/>
      <c r="K148" s="110"/>
      <c r="L148" s="15"/>
      <c r="M148" s="162">
        <v>12.88</v>
      </c>
      <c r="N148" s="162">
        <v>14.13</v>
      </c>
      <c r="O148" s="129">
        <f t="shared" si="41"/>
        <v>0.91153573956121725</v>
      </c>
      <c r="P148" s="162">
        <v>2</v>
      </c>
      <c r="Q148" s="15"/>
      <c r="R148" s="119">
        <v>8.8800000000000008</v>
      </c>
      <c r="S148" s="119">
        <v>12.88</v>
      </c>
      <c r="T148" s="130">
        <f t="shared" si="40"/>
        <v>0.68944099378881984</v>
      </c>
      <c r="U148" s="119">
        <v>2</v>
      </c>
      <c r="V148" s="15"/>
      <c r="W148" s="74" t="s">
        <v>2</v>
      </c>
      <c r="X148" s="74">
        <v>1</v>
      </c>
      <c r="Y148" s="15"/>
      <c r="Z148" s="16">
        <v>0</v>
      </c>
      <c r="AA148" s="16">
        <v>1516314.4415715062</v>
      </c>
      <c r="AB148" s="59">
        <f t="shared" si="42"/>
        <v>0</v>
      </c>
      <c r="AC148" s="12">
        <v>-1</v>
      </c>
      <c r="AD148" s="15"/>
      <c r="AE148" s="12"/>
      <c r="AF148" s="12"/>
      <c r="AG148" s="15"/>
      <c r="AH148" s="238" t="s">
        <v>46</v>
      </c>
      <c r="AI148" s="239"/>
      <c r="AK148" s="58">
        <v>7297</v>
      </c>
      <c r="AL148" s="58">
        <v>10</v>
      </c>
      <c r="AM148" s="101">
        <f t="shared" si="43"/>
        <v>1.3704262025489927E-3</v>
      </c>
      <c r="AN148" s="100">
        <v>3</v>
      </c>
      <c r="AO148" s="83"/>
      <c r="AP148" s="273" t="s">
        <v>46</v>
      </c>
      <c r="AQ148" s="273"/>
      <c r="AR148" s="8" t="s">
        <v>320</v>
      </c>
      <c r="AS148" s="110">
        <v>1</v>
      </c>
      <c r="AT148" s="33">
        <f t="shared" si="44"/>
        <v>8</v>
      </c>
      <c r="AV148" s="38"/>
    </row>
    <row r="149" spans="1:48" s="25" customFormat="1" ht="15" x14ac:dyDescent="0.25">
      <c r="A149" s="33">
        <v>203</v>
      </c>
      <c r="B149" s="41" t="s">
        <v>296</v>
      </c>
      <c r="C149" s="42" t="s">
        <v>297</v>
      </c>
      <c r="D149" s="43" t="s">
        <v>304</v>
      </c>
      <c r="E149" s="33" t="s">
        <v>305</v>
      </c>
      <c r="G149" s="238" t="s">
        <v>46</v>
      </c>
      <c r="H149" s="239"/>
      <c r="I149" s="15"/>
      <c r="J149" s="167"/>
      <c r="K149" s="167"/>
      <c r="L149" s="167"/>
      <c r="M149" s="213" t="s">
        <v>321</v>
      </c>
      <c r="N149" s="213"/>
      <c r="O149" s="213"/>
      <c r="P149" s="213"/>
      <c r="Q149" s="213"/>
      <c r="R149" s="213"/>
      <c r="S149" s="213"/>
      <c r="T149" s="213"/>
      <c r="U149" s="213"/>
      <c r="V149" s="213"/>
      <c r="W149" s="213"/>
      <c r="X149" s="213"/>
      <c r="Y149" s="15"/>
      <c r="Z149" s="16">
        <v>232688.46380000003</v>
      </c>
      <c r="AA149" s="16">
        <v>1125483.7361999999</v>
      </c>
      <c r="AB149" s="59">
        <f t="shared" si="42"/>
        <v>0.20674529210491496</v>
      </c>
      <c r="AC149" s="12">
        <v>3</v>
      </c>
      <c r="AD149" s="15"/>
      <c r="AE149" s="12"/>
      <c r="AF149" s="12"/>
      <c r="AG149" s="15"/>
      <c r="AH149" s="238" t="s">
        <v>46</v>
      </c>
      <c r="AI149" s="239"/>
      <c r="AK149" s="58">
        <v>7290</v>
      </c>
      <c r="AL149" s="58">
        <v>161</v>
      </c>
      <c r="AM149" s="101">
        <f t="shared" si="43"/>
        <v>2.2085048010973937E-2</v>
      </c>
      <c r="AN149" s="100">
        <v>3</v>
      </c>
      <c r="AO149" s="83"/>
      <c r="AP149" s="273" t="s">
        <v>46</v>
      </c>
      <c r="AQ149" s="273"/>
      <c r="AR149" s="8" t="s">
        <v>320</v>
      </c>
      <c r="AS149" s="110">
        <v>1</v>
      </c>
      <c r="AT149" s="33">
        <v>-1</v>
      </c>
      <c r="AV149" s="38"/>
    </row>
    <row r="150" spans="1:48" s="25" customFormat="1" ht="15" x14ac:dyDescent="0.25">
      <c r="A150" s="33">
        <v>203</v>
      </c>
      <c r="B150" s="41" t="s">
        <v>298</v>
      </c>
      <c r="C150" s="42" t="s">
        <v>299</v>
      </c>
      <c r="D150" s="43" t="s">
        <v>304</v>
      </c>
      <c r="E150" s="33" t="s">
        <v>305</v>
      </c>
      <c r="G150" s="238" t="s">
        <v>46</v>
      </c>
      <c r="H150" s="239"/>
      <c r="I150" s="15"/>
      <c r="J150" s="94"/>
      <c r="K150" s="110"/>
      <c r="L150" s="15"/>
      <c r="M150" s="14">
        <v>7.22</v>
      </c>
      <c r="N150" s="14">
        <v>10</v>
      </c>
      <c r="O150" s="137">
        <f>M150/N150</f>
        <v>0.72199999999999998</v>
      </c>
      <c r="P150" s="163">
        <v>0</v>
      </c>
      <c r="Q150" s="15"/>
      <c r="R150" s="120">
        <v>5.61</v>
      </c>
      <c r="S150" s="120">
        <v>7.22</v>
      </c>
      <c r="T150" s="165">
        <f>R150/S150</f>
        <v>0.7770083102493075</v>
      </c>
      <c r="U150" s="120">
        <v>2</v>
      </c>
      <c r="V150" s="15"/>
      <c r="W150" s="14" t="s">
        <v>3</v>
      </c>
      <c r="X150" s="14">
        <v>0</v>
      </c>
      <c r="Y150" s="15"/>
      <c r="Z150" s="16">
        <v>92746.71143660997</v>
      </c>
      <c r="AA150" s="16">
        <v>933805.38856339001</v>
      </c>
      <c r="AB150" s="59">
        <f t="shared" si="42"/>
        <v>9.9321242490681985E-2</v>
      </c>
      <c r="AC150" s="12">
        <v>2</v>
      </c>
      <c r="AD150" s="15"/>
      <c r="AE150" s="12"/>
      <c r="AF150" s="12"/>
      <c r="AG150" s="15"/>
      <c r="AH150" s="238" t="s">
        <v>46</v>
      </c>
      <c r="AI150" s="239"/>
      <c r="AK150" s="58">
        <v>5489</v>
      </c>
      <c r="AL150" s="58">
        <v>97</v>
      </c>
      <c r="AM150" s="101">
        <f t="shared" si="43"/>
        <v>1.7671707050464565E-2</v>
      </c>
      <c r="AN150" s="100">
        <v>3</v>
      </c>
      <c r="AO150" s="83"/>
      <c r="AP150" s="273" t="s">
        <v>46</v>
      </c>
      <c r="AQ150" s="273"/>
      <c r="AR150" s="8" t="s">
        <v>319</v>
      </c>
      <c r="AS150" s="110">
        <v>-1</v>
      </c>
      <c r="AT150" s="33">
        <f>H150+K150+P150+U150+X150+AC150+AF150+AI150+AN150+AQ150+AS150</f>
        <v>6</v>
      </c>
      <c r="AV150" s="38"/>
    </row>
    <row r="151" spans="1:48" s="25" customFormat="1" ht="15" x14ac:dyDescent="0.25">
      <c r="A151" s="33">
        <v>203</v>
      </c>
      <c r="B151" s="41" t="s">
        <v>300</v>
      </c>
      <c r="C151" s="42" t="s">
        <v>301</v>
      </c>
      <c r="D151" s="43" t="s">
        <v>304</v>
      </c>
      <c r="E151" s="33" t="s">
        <v>305</v>
      </c>
      <c r="G151" s="238" t="s">
        <v>46</v>
      </c>
      <c r="H151" s="239"/>
      <c r="I151" s="15"/>
      <c r="J151" s="94"/>
      <c r="K151" s="110"/>
      <c r="L151" s="15"/>
      <c r="M151" s="96">
        <v>2.66</v>
      </c>
      <c r="N151" s="96">
        <v>3.63</v>
      </c>
      <c r="O151" s="113">
        <f>M151/N151</f>
        <v>0.73278236914600559</v>
      </c>
      <c r="P151" s="96">
        <v>0</v>
      </c>
      <c r="Q151" s="15"/>
      <c r="R151" s="48">
        <v>2.66</v>
      </c>
      <c r="S151" s="48">
        <v>2.66</v>
      </c>
      <c r="T151" s="104">
        <f>R151/S151</f>
        <v>1</v>
      </c>
      <c r="U151" s="48">
        <v>2</v>
      </c>
      <c r="V151" s="15"/>
      <c r="W151" s="12" t="s">
        <v>3</v>
      </c>
      <c r="X151" s="12">
        <v>0</v>
      </c>
      <c r="Y151" s="15"/>
      <c r="Z151" s="16">
        <v>0</v>
      </c>
      <c r="AA151" s="16">
        <v>427591.89640000003</v>
      </c>
      <c r="AB151" s="59">
        <f t="shared" si="42"/>
        <v>0</v>
      </c>
      <c r="AC151" s="12">
        <v>-1</v>
      </c>
      <c r="AD151" s="15"/>
      <c r="AE151" s="12"/>
      <c r="AF151" s="12"/>
      <c r="AG151" s="15"/>
      <c r="AH151" s="238" t="s">
        <v>46</v>
      </c>
      <c r="AI151" s="239"/>
      <c r="AK151" s="58">
        <v>1861</v>
      </c>
      <c r="AL151" s="58">
        <v>139</v>
      </c>
      <c r="AM151" s="101">
        <f t="shared" si="43"/>
        <v>7.4691026329930146E-2</v>
      </c>
      <c r="AN151" s="100">
        <v>3</v>
      </c>
      <c r="AO151" s="83"/>
      <c r="AP151" s="273" t="s">
        <v>46</v>
      </c>
      <c r="AQ151" s="273"/>
      <c r="AR151" s="8" t="s">
        <v>319</v>
      </c>
      <c r="AS151" s="110">
        <v>-1</v>
      </c>
      <c r="AT151" s="33">
        <f>H151+K151+P151+U151+X151+AC151+AF151+AI151+AN151+AQ151+AS151</f>
        <v>3</v>
      </c>
      <c r="AV151" s="38"/>
    </row>
    <row r="152" spans="1:48" s="25" customFormat="1" ht="15" x14ac:dyDescent="0.25">
      <c r="A152" s="33">
        <v>203</v>
      </c>
      <c r="B152" s="41" t="s">
        <v>302</v>
      </c>
      <c r="C152" s="42" t="s">
        <v>303</v>
      </c>
      <c r="D152" s="43" t="s">
        <v>304</v>
      </c>
      <c r="E152" s="33" t="s">
        <v>305</v>
      </c>
      <c r="G152" s="238" t="s">
        <v>46</v>
      </c>
      <c r="H152" s="239"/>
      <c r="I152" s="15"/>
      <c r="J152" s="94"/>
      <c r="K152" s="110"/>
      <c r="L152" s="15"/>
      <c r="M152" s="96">
        <v>6.22</v>
      </c>
      <c r="N152" s="96">
        <v>7.88</v>
      </c>
      <c r="O152" s="60">
        <f>M152/N152</f>
        <v>0.78934010152284262</v>
      </c>
      <c r="P152" s="96">
        <v>0</v>
      </c>
      <c r="Q152" s="15"/>
      <c r="R152" s="48">
        <v>6.22</v>
      </c>
      <c r="S152" s="48">
        <v>6.22</v>
      </c>
      <c r="T152" s="103">
        <f>R152/S152</f>
        <v>1</v>
      </c>
      <c r="U152" s="48">
        <v>2</v>
      </c>
      <c r="V152" s="15"/>
      <c r="W152" s="12" t="s">
        <v>2</v>
      </c>
      <c r="X152" s="12">
        <v>1</v>
      </c>
      <c r="Y152" s="15"/>
      <c r="Z152" s="16">
        <v>0</v>
      </c>
      <c r="AA152" s="16">
        <v>837511.86783901032</v>
      </c>
      <c r="AB152" s="59">
        <f t="shared" si="42"/>
        <v>0</v>
      </c>
      <c r="AC152" s="12">
        <v>-1</v>
      </c>
      <c r="AD152" s="15"/>
      <c r="AE152" s="12"/>
      <c r="AF152" s="12"/>
      <c r="AG152" s="15"/>
      <c r="AH152" s="238" t="s">
        <v>46</v>
      </c>
      <c r="AI152" s="239"/>
      <c r="AK152" s="58">
        <v>3974</v>
      </c>
      <c r="AL152" s="58">
        <v>667</v>
      </c>
      <c r="AM152" s="101">
        <f t="shared" si="43"/>
        <v>0.16784096628082537</v>
      </c>
      <c r="AN152" s="100">
        <v>2</v>
      </c>
      <c r="AO152" s="83"/>
      <c r="AP152" s="273" t="s">
        <v>46</v>
      </c>
      <c r="AQ152" s="273"/>
      <c r="AR152" s="8" t="s">
        <v>319</v>
      </c>
      <c r="AS152" s="110">
        <v>-1</v>
      </c>
      <c r="AT152" s="33">
        <f>H152+K152+P152+U152+X152+AC152+AF152+AI152+AN152+AQ152+AS152</f>
        <v>3</v>
      </c>
      <c r="AV152" s="38"/>
    </row>
    <row r="153" spans="1:48" x14ac:dyDescent="0.25">
      <c r="Z153" s="34"/>
      <c r="AA153" s="34"/>
    </row>
    <row r="154" spans="1:48" x14ac:dyDescent="0.25">
      <c r="U154" s="63" t="s">
        <v>262</v>
      </c>
    </row>
    <row r="163" spans="8:8" x14ac:dyDescent="0.25">
      <c r="H163" s="114"/>
    </row>
  </sheetData>
  <sheetProtection algorithmName="SHA-512" hashValue="eZSClfqoeuLjJIUbMG1pKrFJ/8fcoeSyDgNi7nTvjVi7+bwkuvOZL0+3dXSExG2hhRx/9jLVpyLOgduItT0YtQ==" saltValue="FC93eIh23Xbfnz2AuOE6+w==" spinCount="100000" sheet="1" formatCells="0" formatColumns="0" formatRows="0" insertColumns="0" insertRows="0" insertHyperlinks="0" deleteColumns="0" deleteRows="0" sort="0" autoFilter="0" pivotTables="0"/>
  <autoFilter ref="A2:E152">
    <sortState ref="A3:E152">
      <sortCondition descending="1" ref="B2:B152"/>
    </sortState>
  </autoFilter>
  <dataConsolidate/>
  <mergeCells count="185">
    <mergeCell ref="J132:K132"/>
    <mergeCell ref="AK84:AN84"/>
    <mergeCell ref="AK85:AN85"/>
    <mergeCell ref="AK95:AN95"/>
    <mergeCell ref="AK96:AN96"/>
    <mergeCell ref="AK86:AN86"/>
    <mergeCell ref="AK87:AN87"/>
    <mergeCell ref="AK88:AN88"/>
    <mergeCell ref="AK89:AN89"/>
    <mergeCell ref="AK90:AN90"/>
    <mergeCell ref="AK91:AN91"/>
    <mergeCell ref="AK92:AN92"/>
    <mergeCell ref="AK93:AN93"/>
    <mergeCell ref="AK94:AN94"/>
    <mergeCell ref="AH132:AI132"/>
    <mergeCell ref="AH131:AI131"/>
    <mergeCell ref="AK75:AN75"/>
    <mergeCell ref="AK76:AN76"/>
    <mergeCell ref="AK77:AN77"/>
    <mergeCell ref="AK78:AN78"/>
    <mergeCell ref="AK79:AN79"/>
    <mergeCell ref="AK80:AN80"/>
    <mergeCell ref="AK81:AN81"/>
    <mergeCell ref="AK82:AN82"/>
    <mergeCell ref="AK83:AN83"/>
    <mergeCell ref="AK57:AN57"/>
    <mergeCell ref="AK58:AN58"/>
    <mergeCell ref="AK59:AN59"/>
    <mergeCell ref="AK60:AN60"/>
    <mergeCell ref="AK61:AN61"/>
    <mergeCell ref="AK62:AN62"/>
    <mergeCell ref="AK63:AN63"/>
    <mergeCell ref="AK64:AN64"/>
    <mergeCell ref="AK65:AN65"/>
    <mergeCell ref="AK51:AN51"/>
    <mergeCell ref="AK52:AN52"/>
    <mergeCell ref="AK53:AN53"/>
    <mergeCell ref="AK54:AN54"/>
    <mergeCell ref="AK55:AN55"/>
    <mergeCell ref="AK56:AN56"/>
    <mergeCell ref="AP142:AQ142"/>
    <mergeCell ref="AP133:AQ133"/>
    <mergeCell ref="AP134:AQ134"/>
    <mergeCell ref="AP135:AQ135"/>
    <mergeCell ref="AP136:AQ136"/>
    <mergeCell ref="AP137:AQ137"/>
    <mergeCell ref="AP138:AQ138"/>
    <mergeCell ref="AP139:AQ139"/>
    <mergeCell ref="AP140:AQ140"/>
    <mergeCell ref="AP141:AQ141"/>
    <mergeCell ref="AK66:AN66"/>
    <mergeCell ref="AK67:AN67"/>
    <mergeCell ref="AK68:AN68"/>
    <mergeCell ref="AK69:AN69"/>
    <mergeCell ref="AK71:AN71"/>
    <mergeCell ref="AK72:AN72"/>
    <mergeCell ref="AK73:AN73"/>
    <mergeCell ref="AK74:AN74"/>
    <mergeCell ref="AP152:AQ152"/>
    <mergeCell ref="AP143:AQ143"/>
    <mergeCell ref="AP144:AQ144"/>
    <mergeCell ref="AP145:AQ145"/>
    <mergeCell ref="AP146:AQ146"/>
    <mergeCell ref="AP147:AQ147"/>
    <mergeCell ref="AP148:AQ148"/>
    <mergeCell ref="AP149:AQ149"/>
    <mergeCell ref="AP150:AQ150"/>
    <mergeCell ref="AP151:AQ151"/>
    <mergeCell ref="G24:H24"/>
    <mergeCell ref="G25:H25"/>
    <mergeCell ref="G26:H26"/>
    <mergeCell ref="G27:H27"/>
    <mergeCell ref="G23:H23"/>
    <mergeCell ref="AT16:AT22"/>
    <mergeCell ref="AR16:AR22"/>
    <mergeCell ref="AQ16:AQ22"/>
    <mergeCell ref="AL16:AL22"/>
    <mergeCell ref="AC16:AC22"/>
    <mergeCell ref="AH16:AH22"/>
    <mergeCell ref="AI16:AI22"/>
    <mergeCell ref="AK16:AK22"/>
    <mergeCell ref="AA16:AA22"/>
    <mergeCell ref="AE16:AE22"/>
    <mergeCell ref="AF16:AF22"/>
    <mergeCell ref="J26:K26"/>
    <mergeCell ref="A1:E1"/>
    <mergeCell ref="J1:K1"/>
    <mergeCell ref="M1:P1"/>
    <mergeCell ref="R1:U1"/>
    <mergeCell ref="J16:J22"/>
    <mergeCell ref="K16:K22"/>
    <mergeCell ref="G16:H22"/>
    <mergeCell ref="G1:H1"/>
    <mergeCell ref="G11:H11"/>
    <mergeCell ref="G14:H14"/>
    <mergeCell ref="G15:H15"/>
    <mergeCell ref="G12:H12"/>
    <mergeCell ref="G13:H13"/>
    <mergeCell ref="G8:H8"/>
    <mergeCell ref="G9:H9"/>
    <mergeCell ref="G10:H10"/>
    <mergeCell ref="J14:K14"/>
    <mergeCell ref="G142:H142"/>
    <mergeCell ref="G152:H15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38:H138"/>
    <mergeCell ref="G139:H139"/>
    <mergeCell ref="G140:H140"/>
    <mergeCell ref="G141:H141"/>
    <mergeCell ref="G136:H136"/>
    <mergeCell ref="G137:H137"/>
    <mergeCell ref="G135:H135"/>
    <mergeCell ref="G133:H133"/>
    <mergeCell ref="G134:H134"/>
    <mergeCell ref="AH133:AI133"/>
    <mergeCell ref="AH134:AI134"/>
    <mergeCell ref="AR1:AS1"/>
    <mergeCell ref="Z1:AC1"/>
    <mergeCell ref="AE1:AF1"/>
    <mergeCell ref="W1:X1"/>
    <mergeCell ref="Z16:Z22"/>
    <mergeCell ref="AB16:AB22"/>
    <mergeCell ref="AM16:AM22"/>
    <mergeCell ref="AN16:AN22"/>
    <mergeCell ref="AH1:AI1"/>
    <mergeCell ref="AK1:AN1"/>
    <mergeCell ref="AS16:AS22"/>
    <mergeCell ref="AP1:AQ1"/>
    <mergeCell ref="AP16:AP22"/>
    <mergeCell ref="AK41:AN41"/>
    <mergeCell ref="AK42:AN42"/>
    <mergeCell ref="AK43:AN43"/>
    <mergeCell ref="AK44:AN44"/>
    <mergeCell ref="AK45:AN45"/>
    <mergeCell ref="AK46:AN46"/>
    <mergeCell ref="AK47:AN47"/>
    <mergeCell ref="AK48:AN48"/>
    <mergeCell ref="AK50:AN50"/>
    <mergeCell ref="AH135:AI135"/>
    <mergeCell ref="AH151:AI151"/>
    <mergeCell ref="AH152:AI152"/>
    <mergeCell ref="AH146:AI146"/>
    <mergeCell ref="AH147:AI147"/>
    <mergeCell ref="AH148:AI148"/>
    <mergeCell ref="AH149:AI149"/>
    <mergeCell ref="AH150:AI150"/>
    <mergeCell ref="AH141:AI141"/>
    <mergeCell ref="AH142:AI142"/>
    <mergeCell ref="AH143:AI143"/>
    <mergeCell ref="AH144:AI144"/>
    <mergeCell ref="AH145:AI145"/>
    <mergeCell ref="AH136:AI136"/>
    <mergeCell ref="AH137:AI137"/>
    <mergeCell ref="AH138:AI138"/>
    <mergeCell ref="AH139:AI139"/>
    <mergeCell ref="AH140:AI140"/>
    <mergeCell ref="G41:H41"/>
    <mergeCell ref="G56:H56"/>
    <mergeCell ref="M56:X56"/>
    <mergeCell ref="G57:H57"/>
    <mergeCell ref="M57:X57"/>
    <mergeCell ref="G61:H61"/>
    <mergeCell ref="M61:X61"/>
    <mergeCell ref="G66:H66"/>
    <mergeCell ref="M66:X66"/>
    <mergeCell ref="M41:U41"/>
    <mergeCell ref="M149:X149"/>
    <mergeCell ref="W16:W22"/>
    <mergeCell ref="X16:X22"/>
    <mergeCell ref="M16:M22"/>
    <mergeCell ref="N16:N22"/>
    <mergeCell ref="O16:O22"/>
    <mergeCell ref="P16:P22"/>
    <mergeCell ref="R16:R22"/>
    <mergeCell ref="S16:S22"/>
    <mergeCell ref="T16:T22"/>
    <mergeCell ref="U16:U22"/>
  </mergeCells>
  <dataValidations count="10">
    <dataValidation type="list" allowBlank="1" showInputMessage="1" showErrorMessage="1" sqref="AF4:AF5 AC4:AC5 AI4:AI5 AC8:AC10 AF8:AF10 AI8:AI10 AQ3:AQ7 H33 H68 AF71:AF96 AC71:AC130 AF28:AF48 AI71:AI130 AI28:AI48 AC28:AC48 AC50:AC69 AF50:AF69 AI50:AI69 AQ29:AQ48 AQ50:AQ69 AQ71:AQ132">
      <formula1>"3,2,1,0,-1"</formula1>
    </dataValidation>
    <dataValidation type="list" allowBlank="1" showInputMessage="1" showErrorMessage="1" sqref="H4:H7 K102:K130 K100 H36 H32 H39:H40 H42:H43 H47:H48 H29 H50 H90 K71:K77 H84:H87 H72:H77 H79:H82 H52:H55 K15:K16 H59:H60 H92:H94 H62:H65 H67 K79:K96 K42:K48 K50:K69 K4:K13 K23:K25 K27:K40">
      <formula1>"3,-1"</formula1>
    </dataValidation>
    <dataValidation type="list" allowBlank="1" showInputMessage="1" showErrorMessage="1" sqref="AQ8:AQ10 AQ28">
      <formula1>"3,2,1,0"</formula1>
    </dataValidation>
    <dataValidation type="list" allowBlank="1" showInputMessage="1" showErrorMessage="1" sqref="X4:X16 X29:X40 X23:X27 X42:X43 X79:X94 X58:X60 X50:X55 X62:X65 X67:X68 X46:X48 X71:X77">
      <formula1>"1,0"</formula1>
    </dataValidation>
    <dataValidation type="list" allowBlank="1" showInputMessage="1" showErrorMessage="1" sqref="U4:U16 U29:U40 U23:U27 U42:U43 U79:U94 U52:U55 U58:U60 U50 U62:U65 U67:U68 U46:U48 U71:U77">
      <formula1>"2,1,0"</formula1>
    </dataValidation>
    <dataValidation type="list" allowBlank="1" showInputMessage="1" showErrorMessage="1" sqref="P4:P16 P35:P40 P23:P27 P42:P43 P79:P94 P52:P55 P29:P33 P58:P60 P50 P62:P65 P67:P68 P46:P48 P71:P77">
      <formula1>"2,0"</formula1>
    </dataValidation>
    <dataValidation type="list" allowBlank="1" showInputMessage="1" showErrorMessage="1" sqref="H35 H37:H38 H83 H58 H31 H91">
      <formula1>"3,-1,2"</formula1>
    </dataValidation>
    <dataValidation type="list" allowBlank="1" showInputMessage="1" showErrorMessage="1" sqref="H34">
      <formula1>"3,-1,2,-1"</formula1>
    </dataValidation>
    <dataValidation type="list" allowBlank="1" showInputMessage="1" showErrorMessage="1" sqref="H88">
      <formula1>"3,2,1,-1"</formula1>
    </dataValidation>
    <dataValidation type="list" allowBlank="1" showInputMessage="1" showErrorMessage="1" sqref="P34">
      <formula1>"3,2,0"</formula1>
    </dataValidation>
  </dataValidations>
  <pageMargins left="0.7" right="0.7" top="0.75" bottom="0.75" header="0.3" footer="0.3"/>
  <pageSetup paperSize="9" orientation="portrait" r:id="rId1"/>
  <headerFooter>
    <oddHeader>&amp;C&amp;"-,Grassetto"&amp;72Indicatori All. B: tracciato di rilevazione anno 2023</oddHeader>
    <oddFooter>&amp;C&amp;"-,Grassetto"&amp;14pag. n. &amp;P di &amp;N</oddFooter>
  </headerFooter>
  <ignoredErrors>
    <ignoredError sqref="C94:D96 B132:D153 D131 C3:D48 D93 C97:D98 C100:D109 B99:B130 B97:B98 B3:B77 B94:B96 B93 B131 C111:D130 D110 B79:B92 C71:D92 D70 C50:D64 D49 C66:D69 D65 D99:E99" numberStoredAsText="1"/>
    <ignoredError sqref="AT51 AT69 AT4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Tracciato di rilevazione_2025</vt:lpstr>
      <vt:lpstr>'Tracciato di rilevazione_2025'!Area_stampa</vt:lpstr>
      <vt:lpstr>'Tracciato di rilevazione_2025'!Titoli_stampa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CORCIONE</dc:creator>
  <cp:lastModifiedBy>antonio russo 97</cp:lastModifiedBy>
  <cp:lastPrinted>2026-07-22T09:00:21Z</cp:lastPrinted>
  <dcterms:created xsi:type="dcterms:W3CDTF">2023-02-08T12:31:04Z</dcterms:created>
  <dcterms:modified xsi:type="dcterms:W3CDTF">2026-10-09T11:33:19Z</dcterms:modified>
</cp:coreProperties>
</file>